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J:\SCHEDULE\2024\FEB 2024\"/>
    </mc:Choice>
  </mc:AlternateContent>
  <bookViews>
    <workbookView xWindow="0" yWindow="0" windowWidth="28800" windowHeight="11400" tabRatio="748" activeTab="1"/>
  </bookViews>
  <sheets>
    <sheet name="MENU" sheetId="1" r:id="rId1"/>
    <sheet name="AEU7-EU &amp; MED DIRECT-TCTT" sheetId="2" r:id="rId2"/>
    <sheet name="AEU6-EU DIRECT" sheetId="8" r:id="rId3"/>
    <sheet name="NORTH EUROPE via SIN" sheetId="3" r:id="rId4"/>
    <sheet name="MED-ADRIATIC SEA-BLACK SEA" sheetId="4" r:id="rId5"/>
    <sheet name="EU via ROT&amp;HAM" sheetId="5" r:id="rId6"/>
    <sheet name="MED non base port" sheetId="6" r:id="rId7"/>
    <sheet name="FEEDER" sheetId="7" r:id="rId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4" i="3" l="1"/>
  <c r="I24" i="3" s="1"/>
  <c r="J24" i="3"/>
  <c r="K24" i="3"/>
  <c r="H13" i="3"/>
  <c r="H18" i="3" s="1"/>
  <c r="N22" i="4" l="1"/>
  <c r="H10" i="4" l="1"/>
  <c r="H14" i="4"/>
  <c r="H17" i="4" l="1"/>
  <c r="H15" i="3" l="1"/>
  <c r="G12" i="8" l="1"/>
  <c r="F12" i="8"/>
  <c r="E12" i="8"/>
  <c r="D12" i="8"/>
  <c r="C13" i="8"/>
  <c r="R14" i="4"/>
  <c r="L12" i="4"/>
  <c r="X11" i="4"/>
  <c r="S9" i="4"/>
  <c r="L8" i="4"/>
  <c r="H17" i="3"/>
  <c r="H16" i="3"/>
  <c r="J16" i="3" s="1"/>
  <c r="H20" i="3"/>
  <c r="H19" i="3"/>
  <c r="O13" i="3"/>
  <c r="K12" i="3"/>
  <c r="J12" i="3"/>
  <c r="I12" i="3"/>
  <c r="S11" i="3"/>
  <c r="Q11" i="3"/>
  <c r="J11" i="3"/>
  <c r="I11" i="3"/>
  <c r="R10" i="3"/>
  <c r="P10" i="3"/>
  <c r="K10" i="3"/>
  <c r="I10" i="3"/>
  <c r="K9" i="3"/>
  <c r="J9" i="3"/>
  <c r="I9" i="3"/>
  <c r="O8" i="3"/>
  <c r="N8" i="3"/>
  <c r="M8" i="3"/>
  <c r="L8" i="3"/>
  <c r="C13" i="2"/>
  <c r="I13" i="2" s="1"/>
  <c r="I12" i="2"/>
  <c r="G12" i="2"/>
  <c r="F12" i="2"/>
  <c r="E12" i="2"/>
  <c r="D12" i="2"/>
  <c r="I17" i="3" l="1"/>
  <c r="H15" i="4"/>
  <c r="C14" i="8"/>
  <c r="G13" i="8"/>
  <c r="F13" i="8"/>
  <c r="E13" i="8"/>
  <c r="D13" i="8"/>
  <c r="J17" i="3"/>
  <c r="H22" i="3"/>
  <c r="J11" i="4"/>
  <c r="H16" i="4"/>
  <c r="J16" i="4" s="1"/>
  <c r="V11" i="4"/>
  <c r="Q9" i="4"/>
  <c r="R9" i="4"/>
  <c r="T9" i="4"/>
  <c r="P9" i="4"/>
  <c r="U9" i="4"/>
  <c r="K17" i="3"/>
  <c r="Q16" i="3"/>
  <c r="H21" i="3"/>
  <c r="H26" i="3" s="1"/>
  <c r="M13" i="3"/>
  <c r="N13" i="3"/>
  <c r="O18" i="3"/>
  <c r="L13" i="3"/>
  <c r="F13" i="2"/>
  <c r="C14" i="2"/>
  <c r="C15" i="2" s="1"/>
  <c r="C15" i="8"/>
  <c r="M8" i="4"/>
  <c r="M12" i="4"/>
  <c r="S14" i="4"/>
  <c r="I12" i="4"/>
  <c r="T14" i="4"/>
  <c r="K8" i="4"/>
  <c r="W11" i="4"/>
  <c r="K12" i="4"/>
  <c r="H13" i="4"/>
  <c r="Q14" i="4"/>
  <c r="U14" i="4"/>
  <c r="H19" i="4"/>
  <c r="J8" i="4"/>
  <c r="O8" i="4"/>
  <c r="N12" i="4"/>
  <c r="P14" i="4"/>
  <c r="K19" i="3"/>
  <c r="J19" i="3"/>
  <c r="I19" i="3"/>
  <c r="R20" i="3"/>
  <c r="H25" i="3"/>
  <c r="P20" i="3"/>
  <c r="K20" i="3"/>
  <c r="I20" i="3"/>
  <c r="R15" i="3"/>
  <c r="I14" i="3"/>
  <c r="I15" i="3"/>
  <c r="S16" i="3"/>
  <c r="J14" i="3"/>
  <c r="K15" i="3"/>
  <c r="I16" i="3"/>
  <c r="K14" i="3"/>
  <c r="P15" i="3"/>
  <c r="G13" i="2"/>
  <c r="D13" i="2"/>
  <c r="H13" i="2"/>
  <c r="E13" i="2"/>
  <c r="K22" i="3" l="1"/>
  <c r="H20" i="4"/>
  <c r="E15" i="8"/>
  <c r="D15" i="8"/>
  <c r="G15" i="8"/>
  <c r="F15" i="8"/>
  <c r="D14" i="8"/>
  <c r="G14" i="8"/>
  <c r="F14" i="8"/>
  <c r="E14" i="8"/>
  <c r="I22" i="3"/>
  <c r="H27" i="3"/>
  <c r="F14" i="2"/>
  <c r="E15" i="2"/>
  <c r="X16" i="4"/>
  <c r="V16" i="4"/>
  <c r="D14" i="2"/>
  <c r="E14" i="2"/>
  <c r="H15" i="2"/>
  <c r="J26" i="3"/>
  <c r="J21" i="3"/>
  <c r="I21" i="3"/>
  <c r="S21" i="3"/>
  <c r="Q21" i="3"/>
  <c r="I26" i="3"/>
  <c r="G15" i="2"/>
  <c r="D15" i="2"/>
  <c r="I15" i="2"/>
  <c r="J22" i="3"/>
  <c r="Q26" i="3"/>
  <c r="H21" i="4"/>
  <c r="W16" i="4"/>
  <c r="S26" i="3"/>
  <c r="L18" i="3"/>
  <c r="H23" i="3"/>
  <c r="N18" i="3"/>
  <c r="M18" i="3"/>
  <c r="I14" i="2"/>
  <c r="H14" i="2"/>
  <c r="F15" i="2"/>
  <c r="G14" i="2"/>
  <c r="C16" i="8"/>
  <c r="O13" i="4"/>
  <c r="J13" i="4"/>
  <c r="M13" i="4"/>
  <c r="L13" i="4"/>
  <c r="H18" i="4"/>
  <c r="K13" i="4"/>
  <c r="I10" i="4"/>
  <c r="N17" i="4"/>
  <c r="I17" i="4"/>
  <c r="L17" i="4"/>
  <c r="M17" i="4"/>
  <c r="H22" i="4"/>
  <c r="H27" i="4" s="1"/>
  <c r="K17" i="4"/>
  <c r="T19" i="4"/>
  <c r="P19" i="4"/>
  <c r="H24" i="4"/>
  <c r="S19" i="4"/>
  <c r="R19" i="4"/>
  <c r="U19" i="4"/>
  <c r="Q19" i="4"/>
  <c r="I25" i="3"/>
  <c r="R25" i="3"/>
  <c r="P25" i="3"/>
  <c r="K25" i="3"/>
  <c r="H25" i="4" l="1"/>
  <c r="I27" i="3"/>
  <c r="K27" i="3"/>
  <c r="J27" i="3"/>
  <c r="F16" i="8"/>
  <c r="E16" i="8"/>
  <c r="D16" i="8"/>
  <c r="G16" i="8"/>
  <c r="H26" i="4"/>
  <c r="V21" i="4"/>
  <c r="X21" i="4"/>
  <c r="J21" i="4"/>
  <c r="W21" i="4"/>
  <c r="M23" i="3"/>
  <c r="N23" i="3"/>
  <c r="L23" i="3"/>
  <c r="O23" i="3"/>
  <c r="I15" i="4"/>
  <c r="R24" i="4"/>
  <c r="T24" i="4"/>
  <c r="S24" i="4"/>
  <c r="U24" i="4"/>
  <c r="Q24" i="4"/>
  <c r="P24" i="4"/>
  <c r="L22" i="4"/>
  <c r="I22" i="4"/>
  <c r="K22" i="4"/>
  <c r="M22" i="4"/>
  <c r="L18" i="4"/>
  <c r="O18" i="4"/>
  <c r="H23" i="4"/>
  <c r="K18" i="4"/>
  <c r="J18" i="4"/>
  <c r="M18" i="4"/>
  <c r="X26" i="4" l="1"/>
  <c r="V26" i="4"/>
  <c r="W26" i="4"/>
  <c r="J26" i="4"/>
  <c r="N27" i="4"/>
  <c r="I27" i="4"/>
  <c r="M27" i="4"/>
  <c r="L27" i="4"/>
  <c r="K27" i="4"/>
  <c r="O23" i="4"/>
  <c r="J23" i="4"/>
  <c r="L23" i="4"/>
  <c r="M23" i="4"/>
  <c r="K23" i="4"/>
  <c r="I20" i="4"/>
  <c r="I25" i="4" l="1"/>
</calcChain>
</file>

<file path=xl/comments1.xml><?xml version="1.0" encoding="utf-8"?>
<comments xmlns="http://schemas.openxmlformats.org/spreadsheetml/2006/main">
  <authors>
    <author>guxd/Gu XiaoDan(ETD)</author>
  </authors>
  <commentList>
    <comment ref="B92" authorId="0" shapeId="0">
      <text>
        <r>
          <rPr>
            <b/>
            <sz val="9"/>
            <color indexed="81"/>
            <rFont val="宋体"/>
            <family val="3"/>
            <charset val="134"/>
          </rPr>
          <t>guxd/Gu XiaoDan(ETD):</t>
        </r>
        <r>
          <rPr>
            <sz val="9"/>
            <color indexed="81"/>
            <rFont val="宋体"/>
            <family val="3"/>
            <charset val="134"/>
          </rPr>
          <t xml:space="preserve">
except SHA/NGB/YTN/XMN</t>
        </r>
      </text>
    </comment>
    <comment ref="C92" authorId="0" shapeId="0">
      <text>
        <r>
          <rPr>
            <b/>
            <sz val="9"/>
            <color indexed="81"/>
            <rFont val="宋体"/>
            <family val="3"/>
            <charset val="134"/>
          </rPr>
          <t>guxd/Gu XiaoDan(ETD):</t>
        </r>
        <r>
          <rPr>
            <sz val="9"/>
            <color indexed="81"/>
            <rFont val="宋体"/>
            <family val="3"/>
            <charset val="134"/>
          </rPr>
          <t xml:space="preserve">
except SHA/NGB/YTN/XMN</t>
        </r>
      </text>
    </comment>
    <comment ref="D92" authorId="0" shapeId="0">
      <text>
        <r>
          <rPr>
            <b/>
            <sz val="9"/>
            <color indexed="81"/>
            <rFont val="宋体"/>
            <family val="3"/>
            <charset val="134"/>
          </rPr>
          <t>guxd/Gu XiaoDan(ETD):</t>
        </r>
        <r>
          <rPr>
            <sz val="9"/>
            <color indexed="81"/>
            <rFont val="宋体"/>
            <family val="3"/>
            <charset val="134"/>
          </rPr>
          <t xml:space="preserve">
except SHA/NGB/YTN/XMN</t>
        </r>
      </text>
    </comment>
    <comment ref="E92" authorId="0" shapeId="0">
      <text>
        <r>
          <rPr>
            <b/>
            <sz val="9"/>
            <color indexed="81"/>
            <rFont val="宋体"/>
            <family val="3"/>
            <charset val="134"/>
          </rPr>
          <t>guxd/Gu XiaoDan(ETD):</t>
        </r>
        <r>
          <rPr>
            <sz val="9"/>
            <color indexed="81"/>
            <rFont val="宋体"/>
            <family val="3"/>
            <charset val="134"/>
          </rPr>
          <t xml:space="preserve">
except SHA/NGB/YTN/XMN</t>
        </r>
      </text>
    </comment>
    <comment ref="F92" authorId="0" shapeId="0">
      <text>
        <r>
          <rPr>
            <b/>
            <sz val="9"/>
            <color indexed="81"/>
            <rFont val="宋体"/>
            <family val="3"/>
            <charset val="134"/>
          </rPr>
          <t>guxd/Gu XiaoDan(ETD):</t>
        </r>
        <r>
          <rPr>
            <sz val="9"/>
            <color indexed="81"/>
            <rFont val="宋体"/>
            <family val="3"/>
            <charset val="134"/>
          </rPr>
          <t xml:space="preserve">
except SHA/NGB/YTN/XMN</t>
        </r>
      </text>
    </comment>
    <comment ref="G92" authorId="0" shapeId="0">
      <text>
        <r>
          <rPr>
            <b/>
            <sz val="9"/>
            <color indexed="81"/>
            <rFont val="宋体"/>
            <family val="3"/>
            <charset val="134"/>
          </rPr>
          <t>guxd/Gu XiaoDan(ETD):</t>
        </r>
        <r>
          <rPr>
            <sz val="9"/>
            <color indexed="81"/>
            <rFont val="宋体"/>
            <family val="3"/>
            <charset val="134"/>
          </rPr>
          <t xml:space="preserve">
except SHA/NGB/YTN/XMN</t>
        </r>
      </text>
    </comment>
    <comment ref="G95" authorId="0" shapeId="0">
      <text>
        <r>
          <rPr>
            <b/>
            <sz val="9"/>
            <color indexed="81"/>
            <rFont val="宋体"/>
            <family val="3"/>
            <charset val="134"/>
          </rPr>
          <t>guxd/Gu XiaoDan(ETD):</t>
        </r>
        <r>
          <rPr>
            <sz val="9"/>
            <color indexed="81"/>
            <rFont val="宋体"/>
            <family val="3"/>
            <charset val="134"/>
          </rPr>
          <t xml:space="preserve">
For CMB export only</t>
        </r>
      </text>
    </comment>
  </commentList>
</comments>
</file>

<file path=xl/sharedStrings.xml><?xml version="1.0" encoding="utf-8"?>
<sst xmlns="http://schemas.openxmlformats.org/spreadsheetml/2006/main" count="1731" uniqueCount="480">
  <si>
    <t>COSCO SHIPPING LINES (VIETNAM)</t>
  </si>
  <si>
    <t>EUROPE SERVICE</t>
  </si>
  <si>
    <t>CLICK HERE</t>
  </si>
  <si>
    <t>EU &amp; MED DIRECT-TCTT (PIRAEUS, HAMBURG, ROTTERDAM, ZEEBRUGGE,FELIXSTOWE)</t>
  </si>
  <si>
    <t>NORTH EUROPE VIA SIN ( FELIXSTOWE, HAMBURG , ROTTERDAM, ANTWERP, SOUTHAMPTON, DUNKIRK, GDANSK, ALGECIRAS/ Wilhelmshaven)</t>
  </si>
  <si>
    <t>EUROPE via ROTTERDAM &amp; HAMBURG</t>
  </si>
  <si>
    <t>MEDITERRANEAN + ADRIATIC SEA + BLACK SEA SERVICE</t>
  </si>
  <si>
    <t>MED + ADRIATIC SEA + BLACK SEA SERVICE (PIRAEUS, GENOA, FOS, MALTA, LA SPEZIA, BARCELONA,VALENCIA, PORT SAID, BEIRUT,EVYAP,CONSTANZA, ODESSA, VENICE, KOPER, TRIESTE,...)</t>
  </si>
  <si>
    <t>MED NON BASE PORTS</t>
  </si>
  <si>
    <r>
      <rPr>
        <b/>
        <u/>
        <sz val="14"/>
        <rFont val="Arial"/>
        <family val="2"/>
      </rPr>
      <t>For booking inquiries, please contact :</t>
    </r>
    <r>
      <rPr>
        <b/>
        <sz val="14"/>
        <rFont val="Arial"/>
        <family val="2"/>
      </rPr>
      <t xml:space="preserve"> sgn.oth.cus@coscon.com</t>
    </r>
  </si>
  <si>
    <t xml:space="preserve">TEL : 84.8.38290000        FAX : 84.8. 39307268 </t>
  </si>
  <si>
    <t>WEBSITE: WWW.COSCON.COM</t>
  </si>
  <si>
    <t xml:space="preserve"> COSCO SHIPPING LINES (VIETNAM)</t>
  </si>
  <si>
    <t>AEU7 - EU &amp; MED DIRECT CAIMEP (Gemalink)</t>
  </si>
  <si>
    <t>EVERY THU</t>
  </si>
  <si>
    <t>BACK TO MENU</t>
  </si>
  <si>
    <t>VESSEL NAME</t>
  </si>
  <si>
    <t xml:space="preserve">VOYAGE 
NUMBER </t>
  </si>
  <si>
    <t>ETD (THU)</t>
  </si>
  <si>
    <t>ETA</t>
  </si>
  <si>
    <t>CAIMEP (GML)</t>
  </si>
  <si>
    <t>PIRAEUS
(17days) PIR01</t>
  </si>
  <si>
    <t>HAMBURG
(26days) 
HAM01</t>
  </si>
  <si>
    <t>ROTTERDAM
(29days) RTM06</t>
  </si>
  <si>
    <t>ZEEBRUGGE
(31days) 
ZEE03</t>
  </si>
  <si>
    <t>FELIXSTOWE
(32days) FXT02</t>
  </si>
  <si>
    <t>Remarks for closing time:</t>
  </si>
  <si>
    <r>
      <rPr>
        <b/>
        <sz val="12"/>
        <color rgb="FFFF0000"/>
        <rFont val="Arial"/>
        <family val="2"/>
      </rPr>
      <t>19:00 TUE</t>
    </r>
    <r>
      <rPr>
        <b/>
        <sz val="12"/>
        <color rgb="FF0000FF"/>
        <rFont val="Arial"/>
        <family val="2"/>
      </rPr>
      <t xml:space="preserve"> at, PHUC LONG, DONG NAI, CATLAI, TANAMEXCO, TAN CANG LONG BINH, SOWATCO, CAT LAI GIANG NAM, PHUOC LONG 3, TRANSIMEX, SOTRANS</t>
    </r>
  </si>
  <si>
    <r>
      <rPr>
        <b/>
        <sz val="12"/>
        <color rgb="FFFF0000"/>
        <rFont val="Arial"/>
        <family val="2"/>
      </rPr>
      <t>21:00 WED</t>
    </r>
    <r>
      <rPr>
        <b/>
        <sz val="12"/>
        <color rgb="FF0000FF"/>
        <rFont val="Arial"/>
        <family val="2"/>
      </rPr>
      <t xml:space="preserve"> at GML</t>
    </r>
  </si>
  <si>
    <r>
      <t xml:space="preserve">SI/VGM CUT OFF </t>
    </r>
    <r>
      <rPr>
        <b/>
        <sz val="12"/>
        <color rgb="FFFF0000"/>
        <rFont val="Arial"/>
        <family val="2"/>
      </rPr>
      <t>10:00 MON</t>
    </r>
  </si>
  <si>
    <r>
      <t xml:space="preserve">For rate inquiries, please contact : </t>
    </r>
    <r>
      <rPr>
        <b/>
        <u/>
        <sz val="12"/>
        <color indexed="12"/>
        <rFont val="Arial"/>
        <family val="2"/>
      </rPr>
      <t>msdsgn@coscon.com</t>
    </r>
  </si>
  <si>
    <r>
      <t xml:space="preserve">For booking inquiries, please contact : </t>
    </r>
    <r>
      <rPr>
        <b/>
        <u/>
        <sz val="12"/>
        <color indexed="12"/>
        <rFont val="Arial"/>
        <family val="2"/>
      </rPr>
      <t>sgn.oth.cus@coscon.com</t>
    </r>
  </si>
  <si>
    <t xml:space="preserve">NORTH EUROPE SERVICE  </t>
  </si>
  <si>
    <t>FEEDER
(VTS - VSX - IHX)</t>
  </si>
  <si>
    <t>ETD</t>
  </si>
  <si>
    <t>INTENDED CONNECTING VESSEL</t>
  </si>
  <si>
    <t>ETA
SIN</t>
  </si>
  <si>
    <t>ETA POD</t>
  </si>
  <si>
    <t>POL</t>
  </si>
  <si>
    <t>CAT LAI</t>
  </si>
  <si>
    <t>SIN (2 days)</t>
  </si>
  <si>
    <t>ROTTERDAM</t>
  </si>
  <si>
    <t>HAMBURG</t>
  </si>
  <si>
    <t xml:space="preserve">ANTWERP </t>
  </si>
  <si>
    <t>FELIXSTOWE</t>
  </si>
  <si>
    <t>ZEEBRUGGE</t>
  </si>
  <si>
    <t>GDANSK</t>
  </si>
  <si>
    <t>Wilhelmshaven</t>
  </si>
  <si>
    <t>LE HAVRE</t>
  </si>
  <si>
    <t>DUNKIRK</t>
  </si>
  <si>
    <t>ALGECIRAS</t>
  </si>
  <si>
    <t>SOUTHAMPTON</t>
  </si>
  <si>
    <t>-</t>
  </si>
  <si>
    <t>AEU1</t>
  </si>
  <si>
    <t>AEU9</t>
  </si>
  <si>
    <t>SAN LORENZO</t>
  </si>
  <si>
    <t>AEU6</t>
  </si>
  <si>
    <t>AEU2</t>
  </si>
  <si>
    <t>AEU3</t>
  </si>
  <si>
    <t>CAPE FAWLEY</t>
  </si>
  <si>
    <t>SINAR SUNDA</t>
  </si>
  <si>
    <t xml:space="preserve">08:00 AM SAT in CAT LAI (SUN Feeder) </t>
  </si>
  <si>
    <t>10:00 AM SUN in CAT LAI</t>
  </si>
  <si>
    <t>07:00 AM SUN in CAT LAI</t>
  </si>
  <si>
    <r>
      <t xml:space="preserve">For rate inquiries, please contact : </t>
    </r>
    <r>
      <rPr>
        <b/>
        <u/>
        <sz val="14"/>
        <color indexed="12"/>
        <rFont val="Arial"/>
        <family val="2"/>
      </rPr>
      <t>msdsgn@coscon.com</t>
    </r>
  </si>
  <si>
    <r>
      <t xml:space="preserve">For booking inquiries, please contact : </t>
    </r>
    <r>
      <rPr>
        <b/>
        <u/>
        <sz val="14"/>
        <color indexed="12"/>
        <rFont val="Arial"/>
        <family val="2"/>
      </rPr>
      <t>sgn.oth.cus@coscon.com</t>
    </r>
  </si>
  <si>
    <t>MEDITERRANEAN + ADRIATIC SEA + BLACK SEA</t>
  </si>
  <si>
    <t>PIRAEUS</t>
  </si>
  <si>
    <t>GENOA</t>
  </si>
  <si>
    <t>FOS</t>
  </si>
  <si>
    <t>VALENCIA</t>
  </si>
  <si>
    <t>LA SPEZIA</t>
  </si>
  <si>
    <t>BARCELONA</t>
  </si>
  <si>
    <t>PORT SAID (W)</t>
  </si>
  <si>
    <t>BEIRUT</t>
  </si>
  <si>
    <t>CONSTANZA</t>
  </si>
  <si>
    <t>ODESSA</t>
  </si>
  <si>
    <t>KOPER</t>
  </si>
  <si>
    <t>TRIESTE</t>
  </si>
  <si>
    <t>RIJEKA</t>
  </si>
  <si>
    <t>VENICE</t>
  </si>
  <si>
    <t>AEM2</t>
  </si>
  <si>
    <t>AEM3</t>
  </si>
  <si>
    <t>AEM6</t>
  </si>
  <si>
    <t>AEM1</t>
  </si>
  <si>
    <t>Non-Direct calling ports in Europe</t>
    <phoneticPr fontId="0" type="noConversion"/>
  </si>
  <si>
    <t>WEST BOUND Arbitraries ex Far East via EU basic ports</t>
  </si>
  <si>
    <t>All in US$</t>
  </si>
  <si>
    <t>transhipment ports</t>
  </si>
  <si>
    <t>Destination :</t>
  </si>
  <si>
    <t>AEU1</t>
    <phoneticPr fontId="0" type="noConversion"/>
  </si>
  <si>
    <t>AEU2</t>
    <phoneticPr fontId="0" type="noConversion"/>
  </si>
  <si>
    <t>AEU3</t>
    <phoneticPr fontId="0" type="noConversion"/>
  </si>
  <si>
    <t>AEU5</t>
    <phoneticPr fontId="0" type="noConversion"/>
  </si>
  <si>
    <t>AEU6</t>
    <phoneticPr fontId="0" type="noConversion"/>
  </si>
  <si>
    <t>AEU7</t>
    <phoneticPr fontId="0" type="noConversion"/>
  </si>
  <si>
    <t>AEU9</t>
    <phoneticPr fontId="0" type="noConversion"/>
  </si>
  <si>
    <t>EPIC1</t>
    <phoneticPr fontId="0" type="noConversion"/>
  </si>
  <si>
    <t>EPIC2</t>
    <phoneticPr fontId="0" type="noConversion"/>
  </si>
  <si>
    <t>EPIC3(IEX)</t>
    <phoneticPr fontId="0" type="noConversion"/>
  </si>
  <si>
    <t>CY at</t>
  </si>
  <si>
    <t>GERMANY</t>
  </si>
  <si>
    <t>Via Rotterdam</t>
    <phoneticPr fontId="0" type="noConversion"/>
  </si>
  <si>
    <t>via Hamburg</t>
  </si>
  <si>
    <t>Bremerhaven</t>
    <phoneticPr fontId="0" type="noConversion"/>
  </si>
  <si>
    <t>via Wilhelmshaven</t>
    <phoneticPr fontId="0" type="noConversion"/>
  </si>
  <si>
    <t>Bremen</t>
    <phoneticPr fontId="0" type="noConversion"/>
  </si>
  <si>
    <t>via Rotterdam</t>
  </si>
  <si>
    <t>Duisburg</t>
    <phoneticPr fontId="0" type="noConversion"/>
  </si>
  <si>
    <t>via Zeebrugge</t>
    <phoneticPr fontId="0" type="noConversion"/>
  </si>
  <si>
    <t>Neuss CY upto 16.5t to gross by rail</t>
    <phoneticPr fontId="0" type="noConversion"/>
  </si>
  <si>
    <t>Neuss CY 20t upto 32t to gross by rail</t>
    <phoneticPr fontId="0" type="noConversion"/>
  </si>
  <si>
    <t>NETHERLAND</t>
    <phoneticPr fontId="0" type="noConversion"/>
  </si>
  <si>
    <t>Moerdijk</t>
    <phoneticPr fontId="0" type="noConversion"/>
  </si>
  <si>
    <t>Venlo CY</t>
    <phoneticPr fontId="0" type="noConversion"/>
  </si>
  <si>
    <t xml:space="preserve">Amsterdam CY </t>
    <phoneticPr fontId="0" type="noConversion"/>
  </si>
  <si>
    <t>DENMARK</t>
    <phoneticPr fontId="0" type="noConversion"/>
  </si>
  <si>
    <t xml:space="preserve">via Hamburg </t>
  </si>
  <si>
    <t xml:space="preserve">via Hamburg </t>
    <phoneticPr fontId="0" type="noConversion"/>
  </si>
  <si>
    <t>no standard service*</t>
    <phoneticPr fontId="0" type="noConversion"/>
  </si>
  <si>
    <t>via Hamburg</t>
    <phoneticPr fontId="0" type="noConversion"/>
  </si>
  <si>
    <t>Copenhagen</t>
    <phoneticPr fontId="0" type="noConversion"/>
  </si>
  <si>
    <t>Aarhus</t>
    <phoneticPr fontId="0" type="noConversion"/>
  </si>
  <si>
    <t>Fredericia</t>
    <phoneticPr fontId="0" type="noConversion"/>
  </si>
  <si>
    <t>Kalundborg</t>
    <phoneticPr fontId="0" type="noConversion"/>
  </si>
  <si>
    <t>Copenhagen 20‘ gross weight&gt;20 ton</t>
    <phoneticPr fontId="0" type="noConversion"/>
  </si>
  <si>
    <t>Aarhus 20‘ gross weight&gt;20 ton</t>
    <phoneticPr fontId="0" type="noConversion"/>
  </si>
  <si>
    <t>Fredericia 20‘ gross weight&gt;20 ton</t>
    <phoneticPr fontId="0" type="noConversion"/>
  </si>
  <si>
    <t>Kalundborg 20‘ gross weight&gt;20 ton</t>
    <phoneticPr fontId="0" type="noConversion"/>
  </si>
  <si>
    <t>SWEDEN</t>
  </si>
  <si>
    <t>Stockholm</t>
    <phoneticPr fontId="0" type="noConversion"/>
  </si>
  <si>
    <t xml:space="preserve">Soedertaelje </t>
    <phoneticPr fontId="0" type="noConversion"/>
  </si>
  <si>
    <t>Gefle</t>
    <phoneticPr fontId="0" type="noConversion"/>
  </si>
  <si>
    <t>Ahus</t>
    <phoneticPr fontId="0" type="noConversion"/>
  </si>
  <si>
    <t>no standard service**</t>
    <phoneticPr fontId="0" type="noConversion"/>
  </si>
  <si>
    <t>Norrköping</t>
    <phoneticPr fontId="0" type="noConversion"/>
  </si>
  <si>
    <t>NORWAY</t>
  </si>
  <si>
    <t>Moss</t>
    <phoneticPr fontId="0" type="noConversion"/>
  </si>
  <si>
    <t>via Rotterdam</t>
    <phoneticPr fontId="0" type="noConversion"/>
  </si>
  <si>
    <t>Kristiansand</t>
    <phoneticPr fontId="0" type="noConversion"/>
  </si>
  <si>
    <t>Fredrikstad</t>
    <phoneticPr fontId="0" type="noConversion"/>
  </si>
  <si>
    <t>Larvik</t>
    <phoneticPr fontId="0" type="noConversion"/>
  </si>
  <si>
    <t>Brevik</t>
    <phoneticPr fontId="0" type="noConversion"/>
  </si>
  <si>
    <t>Tananger</t>
    <phoneticPr fontId="0" type="noConversion"/>
  </si>
  <si>
    <t>Haugesund</t>
    <phoneticPr fontId="0" type="noConversion"/>
  </si>
  <si>
    <t>Bergen</t>
    <phoneticPr fontId="0" type="noConversion"/>
  </si>
  <si>
    <t>Orkanger</t>
    <phoneticPr fontId="0" type="noConversion"/>
  </si>
  <si>
    <t>Aalesund</t>
    <phoneticPr fontId="0" type="noConversion"/>
  </si>
  <si>
    <t>Floroe</t>
    <phoneticPr fontId="0" type="noConversion"/>
  </si>
  <si>
    <t>Maaloey</t>
    <phoneticPr fontId="0" type="noConversion"/>
  </si>
  <si>
    <t>Gjemnes/Hoegset</t>
    <phoneticPr fontId="0" type="noConversion"/>
  </si>
  <si>
    <t>FINLAND</t>
  </si>
  <si>
    <t>Rauma</t>
    <phoneticPr fontId="0" type="noConversion"/>
  </si>
  <si>
    <t>Oulu</t>
    <phoneticPr fontId="0" type="noConversion"/>
  </si>
  <si>
    <t>Kemi</t>
    <phoneticPr fontId="0" type="noConversion"/>
  </si>
  <si>
    <t>POLAND</t>
  </si>
  <si>
    <t>Szczecin</t>
    <phoneticPr fontId="0" type="noConversion"/>
  </si>
  <si>
    <t>Via Gdansk</t>
    <phoneticPr fontId="0" type="noConversion"/>
  </si>
  <si>
    <r>
      <t>Gadki CY(20' gross weight</t>
    </r>
    <r>
      <rPr>
        <sz val="11"/>
        <rFont val="宋体"/>
        <family val="3"/>
        <charset val="134"/>
      </rPr>
      <t>≤</t>
    </r>
    <r>
      <rPr>
        <sz val="11"/>
        <rFont val="Arial"/>
        <family val="2"/>
      </rPr>
      <t>24 ton;40' gross weight</t>
    </r>
    <r>
      <rPr>
        <sz val="11"/>
        <rFont val="宋体"/>
        <family val="3"/>
        <charset val="134"/>
      </rPr>
      <t>≤</t>
    </r>
    <r>
      <rPr>
        <sz val="11"/>
        <rFont val="Arial"/>
        <family val="2"/>
      </rPr>
      <t>26 ton)</t>
    </r>
  </si>
  <si>
    <r>
      <t>Dabrowa Gornicza CY(20' gross weight</t>
    </r>
    <r>
      <rPr>
        <sz val="11"/>
        <rFont val="宋体"/>
        <family val="3"/>
        <charset val="134"/>
      </rPr>
      <t>≤</t>
    </r>
    <r>
      <rPr>
        <sz val="11"/>
        <rFont val="Arial"/>
        <family val="2"/>
      </rPr>
      <t>24 ton;40' gross weight</t>
    </r>
    <r>
      <rPr>
        <sz val="11"/>
        <rFont val="宋体"/>
        <family val="3"/>
        <charset val="134"/>
      </rPr>
      <t>≤</t>
    </r>
    <r>
      <rPr>
        <sz val="11"/>
        <rFont val="Arial"/>
        <family val="2"/>
      </rPr>
      <t>26 ton)</t>
    </r>
  </si>
  <si>
    <r>
      <t>Poznan CY(20' gross weight</t>
    </r>
    <r>
      <rPr>
        <sz val="11"/>
        <rFont val="宋体"/>
        <family val="3"/>
        <charset val="134"/>
      </rPr>
      <t>≤</t>
    </r>
    <r>
      <rPr>
        <sz val="11"/>
        <rFont val="Arial"/>
        <family val="2"/>
      </rPr>
      <t>24 ton;40' gross weight</t>
    </r>
    <r>
      <rPr>
        <sz val="11"/>
        <rFont val="宋体"/>
        <family val="3"/>
        <charset val="134"/>
      </rPr>
      <t>≤</t>
    </r>
    <r>
      <rPr>
        <sz val="11"/>
        <rFont val="Arial"/>
        <family val="2"/>
      </rPr>
      <t>26 ton)</t>
    </r>
  </si>
  <si>
    <r>
      <t>Gliwice CY(20' gross weight</t>
    </r>
    <r>
      <rPr>
        <sz val="11"/>
        <rFont val="宋体"/>
        <family val="3"/>
        <charset val="134"/>
      </rPr>
      <t>≤</t>
    </r>
    <r>
      <rPr>
        <sz val="11"/>
        <rFont val="Arial"/>
        <family val="2"/>
      </rPr>
      <t>24 ton;40' gross weight</t>
    </r>
    <r>
      <rPr>
        <sz val="11"/>
        <rFont val="宋体"/>
        <family val="3"/>
        <charset val="134"/>
      </rPr>
      <t>≤</t>
    </r>
    <r>
      <rPr>
        <sz val="11"/>
        <rFont val="Arial"/>
        <family val="2"/>
      </rPr>
      <t>26 ton)</t>
    </r>
  </si>
  <si>
    <r>
      <t>Brzeg Dolny CY(20' gross weight</t>
    </r>
    <r>
      <rPr>
        <sz val="11"/>
        <rFont val="宋体"/>
        <family val="3"/>
        <charset val="134"/>
      </rPr>
      <t>≤</t>
    </r>
    <r>
      <rPr>
        <sz val="11"/>
        <rFont val="Arial"/>
        <family val="2"/>
      </rPr>
      <t>24 ton;40' gross weight</t>
    </r>
    <r>
      <rPr>
        <sz val="11"/>
        <rFont val="宋体"/>
        <family val="3"/>
        <charset val="134"/>
      </rPr>
      <t>≤</t>
    </r>
    <r>
      <rPr>
        <sz val="11"/>
        <rFont val="Arial"/>
        <family val="2"/>
      </rPr>
      <t>26 ton)</t>
    </r>
  </si>
  <si>
    <t>ESTONIA</t>
    <phoneticPr fontId="0" type="noConversion"/>
  </si>
  <si>
    <t xml:space="preserve">via Rotterdam </t>
    <phoneticPr fontId="0" type="noConversion"/>
  </si>
  <si>
    <t>Muuga(Tallin)</t>
    <phoneticPr fontId="0" type="noConversion"/>
  </si>
  <si>
    <t>Muuga(Tallin) 20‘ gross weight&gt;20 ton</t>
    <phoneticPr fontId="0" type="noConversion"/>
  </si>
  <si>
    <t>RUSSIA</t>
  </si>
  <si>
    <t>Ust-Luga</t>
    <phoneticPr fontId="0" type="noConversion"/>
  </si>
  <si>
    <t>IRELAND</t>
    <phoneticPr fontId="0" type="noConversion"/>
  </si>
  <si>
    <t>Via Southampton</t>
    <phoneticPr fontId="0" type="noConversion"/>
  </si>
  <si>
    <t>Cork</t>
    <phoneticPr fontId="0" type="noConversion"/>
  </si>
  <si>
    <t>UK</t>
    <phoneticPr fontId="0" type="noConversion"/>
  </si>
  <si>
    <t>via Le Havre</t>
    <phoneticPr fontId="0" type="noConversion"/>
  </si>
  <si>
    <t>Belfast</t>
    <phoneticPr fontId="0" type="noConversion"/>
  </si>
  <si>
    <t>via Felixstowe</t>
    <phoneticPr fontId="0" type="noConversion"/>
  </si>
  <si>
    <t>Via Rotterdam</t>
  </si>
  <si>
    <t>via Antwerp</t>
    <phoneticPr fontId="0" type="noConversion"/>
  </si>
  <si>
    <t>Grangemouth CY</t>
    <phoneticPr fontId="0" type="noConversion"/>
  </si>
  <si>
    <t>Immingham CY</t>
    <phoneticPr fontId="0" type="noConversion"/>
  </si>
  <si>
    <t>South Shields</t>
  </si>
  <si>
    <t>PORTUGAL</t>
  </si>
  <si>
    <t xml:space="preserve">via Tangier
</t>
    <phoneticPr fontId="0" type="noConversion"/>
  </si>
  <si>
    <t>Leixoes</t>
    <phoneticPr fontId="0" type="noConversion"/>
  </si>
  <si>
    <t>Via Algeciras</t>
  </si>
  <si>
    <t>Lisbon</t>
    <phoneticPr fontId="0" type="noConversion"/>
  </si>
  <si>
    <t>Via Algeciras</t>
    <phoneticPr fontId="0" type="noConversion"/>
  </si>
  <si>
    <t>Lisbon</t>
  </si>
  <si>
    <t>SPAIN</t>
    <phoneticPr fontId="0" type="noConversion"/>
  </si>
  <si>
    <t>Via Zeebrugge</t>
    <phoneticPr fontId="0" type="noConversion"/>
  </si>
  <si>
    <t>Bilbao</t>
    <phoneticPr fontId="0" type="noConversion"/>
  </si>
  <si>
    <t>Vigo</t>
    <phoneticPr fontId="0" type="noConversion"/>
  </si>
  <si>
    <t>Gijon</t>
    <phoneticPr fontId="0" type="noConversion"/>
  </si>
  <si>
    <r>
      <t>ICELAND</t>
    </r>
    <r>
      <rPr>
        <sz val="11"/>
        <rFont val="Arial"/>
        <family val="2"/>
      </rPr>
      <t xml:space="preserve"> </t>
    </r>
  </si>
  <si>
    <t>Reykjavik</t>
    <phoneticPr fontId="0" type="noConversion"/>
  </si>
  <si>
    <t>SWITZERLAND by barge</t>
  </si>
  <si>
    <t>Basel CY</t>
    <phoneticPr fontId="0" type="noConversion"/>
  </si>
  <si>
    <t>Via Antwerp</t>
  </si>
  <si>
    <t>Via Zeebrugge</t>
  </si>
  <si>
    <t>Dublin</t>
    <phoneticPr fontId="0" type="noConversion"/>
  </si>
  <si>
    <t>Oslo</t>
    <phoneticPr fontId="0" type="noConversion"/>
  </si>
  <si>
    <t>Gothenburg</t>
    <phoneticPr fontId="0" type="noConversion"/>
  </si>
  <si>
    <t>Helsingborg</t>
    <phoneticPr fontId="0" type="noConversion"/>
  </si>
  <si>
    <t>via Gdansk</t>
    <phoneticPr fontId="0" type="noConversion"/>
  </si>
  <si>
    <t>Kotka</t>
    <phoneticPr fontId="0" type="noConversion"/>
  </si>
  <si>
    <t>Gdynia(GDY01 only)</t>
    <phoneticPr fontId="0" type="noConversion"/>
  </si>
  <si>
    <t>Klaipeda</t>
    <phoneticPr fontId="0" type="noConversion"/>
  </si>
  <si>
    <t>Antwerp</t>
    <phoneticPr fontId="0" type="noConversion"/>
  </si>
  <si>
    <t>Southampton</t>
    <phoneticPr fontId="0" type="noConversion"/>
  </si>
  <si>
    <t>ST Petersburg BRONKA LED41</t>
    <phoneticPr fontId="0" type="noConversion"/>
  </si>
  <si>
    <t>Korea Via SOU</t>
    <phoneticPr fontId="0" type="noConversion"/>
  </si>
  <si>
    <t>ST Petersburg  FCT LED01</t>
    <phoneticPr fontId="0" type="noConversion"/>
  </si>
  <si>
    <t>ST Petersburg CTSP LED08</t>
    <phoneticPr fontId="0" type="noConversion"/>
  </si>
  <si>
    <t>ST Petersburg CFP LED40</t>
    <phoneticPr fontId="0" type="noConversion"/>
  </si>
  <si>
    <t>Kaliningrad  KGD02</t>
    <phoneticPr fontId="0" type="noConversion"/>
  </si>
  <si>
    <t>Helsinki</t>
    <phoneticPr fontId="0" type="noConversion"/>
  </si>
  <si>
    <t>Riga</t>
    <phoneticPr fontId="0" type="noConversion"/>
  </si>
  <si>
    <t>non hazardous</t>
  </si>
  <si>
    <t>GEM</t>
  </si>
  <si>
    <t>GEM2</t>
  </si>
  <si>
    <t>IMEX</t>
  </si>
  <si>
    <t>AEU6</t>
    <phoneticPr fontId="0" type="noConversion"/>
  </si>
  <si>
    <t>AEU7</t>
  </si>
  <si>
    <t>COUNTRY</t>
  </si>
  <si>
    <t>PORT</t>
  </si>
  <si>
    <t>TERM</t>
  </si>
  <si>
    <t>T/S TERMINAL</t>
  </si>
  <si>
    <t>Piraeus</t>
    <phoneticPr fontId="0" type="noConversion"/>
  </si>
  <si>
    <t>Piraeus</t>
  </si>
  <si>
    <t>Algeria</t>
  </si>
  <si>
    <t>Alger</t>
    <phoneticPr fontId="0" type="noConversion"/>
  </si>
  <si>
    <t>CY-FO</t>
  </si>
  <si>
    <t>PIR01</t>
  </si>
  <si>
    <t>Valencia</t>
  </si>
  <si>
    <t>Oran</t>
  </si>
  <si>
    <t>VLC02</t>
  </si>
  <si>
    <t>Annaba</t>
  </si>
  <si>
    <t>VLC01/VLC02</t>
  </si>
  <si>
    <t>Skikda</t>
  </si>
  <si>
    <t>Libya</t>
  </si>
  <si>
    <t>Misurata</t>
  </si>
  <si>
    <t>PIR01</t>
    <phoneticPr fontId="0" type="noConversion"/>
  </si>
  <si>
    <t>Khoms</t>
  </si>
  <si>
    <t>Benghazi</t>
  </si>
  <si>
    <t>Tripoli</t>
  </si>
  <si>
    <t>Bulgaria</t>
  </si>
  <si>
    <t>Varna</t>
  </si>
  <si>
    <t>Malta</t>
  </si>
  <si>
    <t>Malta</t>
    <phoneticPr fontId="0" type="noConversion"/>
  </si>
  <si>
    <t>Port Said</t>
  </si>
  <si>
    <t>Egypt</t>
  </si>
  <si>
    <t>Damietta</t>
  </si>
  <si>
    <t>MLT01</t>
  </si>
  <si>
    <t>Port Said (West)</t>
    <phoneticPr fontId="0" type="noConversion"/>
  </si>
  <si>
    <t>Port Said (East)</t>
    <phoneticPr fontId="0" type="noConversion"/>
  </si>
  <si>
    <t>CY-FO</t>
    <phoneticPr fontId="0" type="noConversion"/>
  </si>
  <si>
    <t>PSD01</t>
    <phoneticPr fontId="0" type="noConversion"/>
  </si>
  <si>
    <t>Alexandria ( Old Port)</t>
  </si>
  <si>
    <t>PSD01/02</t>
  </si>
  <si>
    <t>Greece</t>
  </si>
  <si>
    <t>Thessaloniki</t>
  </si>
  <si>
    <t>La Spezia</t>
  </si>
  <si>
    <t>Italy</t>
  </si>
  <si>
    <t>Milan(by rail)</t>
  </si>
  <si>
    <t>CY-CY</t>
  </si>
  <si>
    <t>SPE01</t>
  </si>
  <si>
    <t>Rubiera(by rail)</t>
    <phoneticPr fontId="0" type="noConversion"/>
  </si>
  <si>
    <t>SPE01</t>
    <phoneticPr fontId="0" type="noConversion"/>
  </si>
  <si>
    <t>Padova(by rail)</t>
    <phoneticPr fontId="0" type="noConversion"/>
  </si>
  <si>
    <t>Bologna(by rail)</t>
    <phoneticPr fontId="0" type="noConversion"/>
  </si>
  <si>
    <t>Genoa</t>
    <phoneticPr fontId="0" type="noConversion"/>
  </si>
  <si>
    <t>Livorno</t>
    <phoneticPr fontId="0" type="noConversion"/>
  </si>
  <si>
    <t>GEO01/04</t>
    <phoneticPr fontId="0" type="noConversion"/>
  </si>
  <si>
    <t>Naples</t>
  </si>
  <si>
    <t>Ancona</t>
  </si>
  <si>
    <t>Venice</t>
  </si>
  <si>
    <t>Ravenna</t>
  </si>
  <si>
    <t xml:space="preserve">Vado Ligure </t>
    <phoneticPr fontId="0" type="noConversion"/>
  </si>
  <si>
    <t>Bari</t>
    <phoneticPr fontId="0" type="noConversion"/>
  </si>
  <si>
    <t>CY-CY</t>
    <phoneticPr fontId="0" type="noConversion"/>
  </si>
  <si>
    <t>Salerno</t>
    <phoneticPr fontId="0" type="noConversion"/>
  </si>
  <si>
    <t>PIR01</t>
    <phoneticPr fontId="0" type="noConversion"/>
  </si>
  <si>
    <t>Catania</t>
  </si>
  <si>
    <t>GEO01</t>
    <phoneticPr fontId="0" type="noConversion"/>
  </si>
  <si>
    <t>Albania</t>
    <phoneticPr fontId="0" type="noConversion"/>
  </si>
  <si>
    <t>Durres</t>
    <phoneticPr fontId="0" type="noConversion"/>
  </si>
  <si>
    <t>Barcelona</t>
  </si>
  <si>
    <t>Mauritania</t>
    <phoneticPr fontId="0" type="noConversion"/>
  </si>
  <si>
    <t>Nouadhibou</t>
  </si>
  <si>
    <t>VLC01</t>
    <phoneticPr fontId="0" type="noConversion"/>
  </si>
  <si>
    <t>Nouakchott</t>
  </si>
  <si>
    <t>Morocco</t>
  </si>
  <si>
    <t>Casablanca</t>
  </si>
  <si>
    <t>Tangier</t>
    <phoneticPr fontId="0" type="noConversion"/>
  </si>
  <si>
    <t>ALG03</t>
  </si>
  <si>
    <t>Agadir</t>
  </si>
  <si>
    <t>Russia</t>
  </si>
  <si>
    <t>Novorossiysk</t>
  </si>
  <si>
    <t>Spain</t>
  </si>
  <si>
    <t>Fuerteventura</t>
    <phoneticPr fontId="0" type="noConversion"/>
  </si>
  <si>
    <t>VLC01</t>
  </si>
  <si>
    <t>Barcelona</t>
    <phoneticPr fontId="0" type="noConversion"/>
  </si>
  <si>
    <t>Santa Cruz De Tenerife</t>
  </si>
  <si>
    <t>VLC01/BCN01</t>
    <phoneticPr fontId="0" type="noConversion"/>
  </si>
  <si>
    <t>Arrecife</t>
    <phoneticPr fontId="0" type="noConversion"/>
  </si>
  <si>
    <t>Algecirus</t>
  </si>
  <si>
    <t>Marin</t>
  </si>
  <si>
    <t>Las Palmas</t>
  </si>
  <si>
    <t>MADRID CY/CY ( by rail )</t>
  </si>
  <si>
    <t>VLC01/02</t>
  </si>
  <si>
    <t>ZARAGOZA CY/CY (by rail )</t>
  </si>
  <si>
    <t>BCN01</t>
  </si>
  <si>
    <t>Vigo</t>
  </si>
  <si>
    <t>ALG03/04</t>
  </si>
  <si>
    <t>MELILLA</t>
  </si>
  <si>
    <t>Portugal</t>
    <phoneticPr fontId="0" type="noConversion"/>
  </si>
  <si>
    <t>Leixoes</t>
    <phoneticPr fontId="0" type="noConversion"/>
  </si>
  <si>
    <t>ALG03</t>
    <phoneticPr fontId="0" type="noConversion"/>
  </si>
  <si>
    <t>Lisbon</t>
    <phoneticPr fontId="0" type="noConversion"/>
  </si>
  <si>
    <t>Syrian</t>
  </si>
  <si>
    <t>Lattakia</t>
  </si>
  <si>
    <t>Turkey</t>
  </si>
  <si>
    <t>Haydarpasa</t>
  </si>
  <si>
    <t>Izmir</t>
  </si>
  <si>
    <t>Gebze</t>
  </si>
  <si>
    <t>Gemlik</t>
  </si>
  <si>
    <t>Iskenderun</t>
  </si>
  <si>
    <t>Aliaga</t>
  </si>
  <si>
    <t>Kumport</t>
  </si>
  <si>
    <t>Georgia</t>
  </si>
  <si>
    <t>Poti</t>
  </si>
  <si>
    <t>IST04</t>
  </si>
  <si>
    <t>Cyprus</t>
  </si>
  <si>
    <t>Limassol</t>
  </si>
  <si>
    <t>Constantza</t>
    <phoneticPr fontId="0" type="noConversion"/>
  </si>
  <si>
    <t>Moldova</t>
    <phoneticPr fontId="0" type="noConversion"/>
  </si>
  <si>
    <t>Giurgiulesti</t>
    <phoneticPr fontId="0" type="noConversion"/>
  </si>
  <si>
    <t>CND03</t>
  </si>
  <si>
    <t>Constantza</t>
  </si>
  <si>
    <t>Romania</t>
    <phoneticPr fontId="0" type="noConversion"/>
  </si>
  <si>
    <t>Bucharest</t>
    <phoneticPr fontId="0" type="noConversion"/>
  </si>
  <si>
    <r>
      <t>Trade</t>
    </r>
    <r>
      <rPr>
        <b/>
        <sz val="11"/>
        <color indexed="9"/>
        <rFont val="Arial"/>
        <family val="2"/>
      </rPr>
      <t xml:space="preserve"> </t>
    </r>
  </si>
  <si>
    <r>
      <t>SERVICE CODE</t>
    </r>
    <r>
      <rPr>
        <b/>
        <sz val="11"/>
        <color indexed="9"/>
        <rFont val="Arial"/>
        <family val="2"/>
      </rPr>
      <t xml:space="preserve"> </t>
    </r>
  </si>
  <si>
    <r>
      <t>ROTATION</t>
    </r>
    <r>
      <rPr>
        <b/>
        <sz val="11"/>
        <color indexed="9"/>
        <rFont val="Arial"/>
        <family val="2"/>
      </rPr>
      <t xml:space="preserve"> </t>
    </r>
  </si>
  <si>
    <r>
      <t>AEU</t>
    </r>
    <r>
      <rPr>
        <b/>
        <sz val="11"/>
        <color indexed="8"/>
        <rFont val="Arial"/>
        <family val="2"/>
      </rPr>
      <t xml:space="preserve"> </t>
    </r>
  </si>
  <si>
    <r>
      <t>RFS</t>
    </r>
    <r>
      <rPr>
        <sz val="11"/>
        <color indexed="8"/>
        <rFont val="Arial"/>
        <family val="2"/>
      </rPr>
      <t xml:space="preserve"> </t>
    </r>
  </si>
  <si>
    <r>
      <t>ZEE03/Zeebrugge-RTM04/DDE-RTM10/RWG-LED08/St. PetersburgCTSP-LED01/St. PetersburgFCT-GDN02/Gdansk-ZEE03/Zeebrugge</t>
    </r>
    <r>
      <rPr>
        <sz val="11"/>
        <color indexed="8"/>
        <rFont val="Arial"/>
        <family val="2"/>
      </rPr>
      <t xml:space="preserve"> </t>
    </r>
  </si>
  <si>
    <r>
      <t>RFS2</t>
    </r>
    <r>
      <rPr>
        <sz val="11"/>
        <color indexed="8"/>
        <rFont val="Arial"/>
        <family val="2"/>
      </rPr>
      <t xml:space="preserve"> </t>
    </r>
  </si>
  <si>
    <r>
      <t>ANR07/GATEWAY--RTM10/RWG-RTM06/EUROMAX-CKL(T/S)-LED41-LED01-LED08-CKL(T/S)-ANR07/GATEWAY</t>
    </r>
    <r>
      <rPr>
        <sz val="11"/>
        <color indexed="8"/>
        <rFont val="Arial"/>
        <family val="2"/>
      </rPr>
      <t xml:space="preserve"> </t>
    </r>
  </si>
  <si>
    <r>
      <t>RFS3</t>
    </r>
    <r>
      <rPr>
        <sz val="11"/>
        <color indexed="8"/>
        <rFont val="Arial"/>
        <family val="2"/>
      </rPr>
      <t xml:space="preserve"> </t>
    </r>
  </si>
  <si>
    <r>
      <t>RTM06/04/10-HEL01/Helsinki-KTK01/Kotka-RTM06/04/10</t>
    </r>
    <r>
      <rPr>
        <sz val="11"/>
        <color indexed="8"/>
        <rFont val="Arial"/>
        <family val="2"/>
      </rPr>
      <t xml:space="preserve"> </t>
    </r>
  </si>
  <si>
    <t xml:space="preserve">RFS4 </t>
  </si>
  <si>
    <t xml:space="preserve">RTM06/EMX–SOU01/Southampton–LED41/Bronka–KTK01/Kotka–RTM06/EMX </t>
  </si>
  <si>
    <r>
      <t>PFX</t>
    </r>
    <r>
      <rPr>
        <sz val="11"/>
        <color indexed="8"/>
        <rFont val="Arial"/>
        <family val="2"/>
      </rPr>
      <t xml:space="preserve"> </t>
    </r>
  </si>
  <si>
    <r>
      <t>GDN02/Gdansk-HEL01/Helsinki-KLJ01/Klaipeda-GDN02/Gdansk</t>
    </r>
    <r>
      <rPr>
        <sz val="11"/>
        <color indexed="8"/>
        <rFont val="Arial"/>
        <family val="2"/>
      </rPr>
      <t xml:space="preserve"> </t>
    </r>
  </si>
  <si>
    <r>
      <t>PFX2</t>
    </r>
    <r>
      <rPr>
        <sz val="11"/>
        <color indexed="8"/>
        <rFont val="Arial"/>
        <family val="2"/>
      </rPr>
      <t xml:space="preserve"> </t>
    </r>
  </si>
  <si>
    <r>
      <t>GDN02/Gdansk-KTK01/Kotka--RIX01/Riga-GDN02/Gdansk</t>
    </r>
    <r>
      <rPr>
        <sz val="11"/>
        <color indexed="8"/>
        <rFont val="Arial"/>
        <family val="2"/>
      </rPr>
      <t xml:space="preserve"> </t>
    </r>
  </si>
  <si>
    <r>
      <t>INX1</t>
    </r>
    <r>
      <rPr>
        <sz val="11"/>
        <color indexed="8"/>
        <rFont val="Arial"/>
        <family val="2"/>
      </rPr>
      <t xml:space="preserve"> </t>
    </r>
  </si>
  <si>
    <t xml:space="preserve">ANR07/Antwerp - ZEE03/Zeebrugge- DUB04/Dublin - ANR07/Antwerp  </t>
  </si>
  <si>
    <r>
      <t>INX4</t>
    </r>
    <r>
      <rPr>
        <sz val="11"/>
        <color indexed="8"/>
        <rFont val="Arial"/>
        <family val="2"/>
      </rPr>
      <t xml:space="preserve"> </t>
    </r>
  </si>
  <si>
    <r>
      <t>RTM04/DDE-RTM10/RWG-RTM06/EMX-DUB04/Dublin-RTM04/DDE</t>
    </r>
    <r>
      <rPr>
        <sz val="11"/>
        <color indexed="8"/>
        <rFont val="Arial"/>
        <family val="2"/>
      </rPr>
      <t xml:space="preserve"> </t>
    </r>
  </si>
  <si>
    <r>
      <t>SNX1</t>
    </r>
    <r>
      <rPr>
        <sz val="11"/>
        <color indexed="8"/>
        <rFont val="Arial"/>
        <family val="2"/>
      </rPr>
      <t xml:space="preserve"> </t>
    </r>
  </si>
  <si>
    <r>
      <t>RTM06/EMX-RTM04/DDE-GOE01/Gothenburg-HLS01/Helsingborg-RTM04/DDE</t>
    </r>
    <r>
      <rPr>
        <sz val="11"/>
        <color indexed="8"/>
        <rFont val="Arial"/>
        <family val="2"/>
      </rPr>
      <t xml:space="preserve"> </t>
    </r>
  </si>
  <si>
    <r>
      <t>PLX1</t>
    </r>
    <r>
      <rPr>
        <sz val="11"/>
        <color indexed="8"/>
        <rFont val="Arial"/>
        <family val="2"/>
      </rPr>
      <t xml:space="preserve"> </t>
    </r>
  </si>
  <si>
    <r>
      <t>HAM01/CTT-HAM06/CTA-HAM03/CTB-GDY01/Gdynia BCT-KLJ01/Klaipeda KKT-HAM03/CTB</t>
    </r>
    <r>
      <rPr>
        <sz val="11"/>
        <color indexed="8"/>
        <rFont val="Arial"/>
        <family val="2"/>
      </rPr>
      <t xml:space="preserve"> </t>
    </r>
  </si>
  <si>
    <t xml:space="preserve">AEM </t>
  </si>
  <si>
    <t xml:space="preserve">AGT </t>
  </si>
  <si>
    <r>
      <t>PIR01-RIJ01/Rijeka-KOP03/Koper-AUO01/Ancona-PIR01</t>
    </r>
    <r>
      <rPr>
        <sz val="11"/>
        <color indexed="8"/>
        <rFont val="Arial"/>
        <family val="2"/>
      </rPr>
      <t xml:space="preserve">； </t>
    </r>
  </si>
  <si>
    <t xml:space="preserve">PIR01--YPO01/Gebze-GEM01/Gemlik-SKG01/Thesaloniki-IZM01/Izmir-PIR01 </t>
  </si>
  <si>
    <t xml:space="preserve">TBX </t>
  </si>
  <si>
    <t xml:space="preserve">PIR01-IST02/Haydapasai-NVS03/Novorossiysk-CND03/Constanta-IST04/Kumport-PIR01 </t>
  </si>
  <si>
    <t xml:space="preserve">PNX </t>
  </si>
  <si>
    <t xml:space="preserve">PIR01-NAP01/Naples-PIR01 </t>
  </si>
  <si>
    <t xml:space="preserve">PVS </t>
  </si>
  <si>
    <t xml:space="preserve">PIR01/Piraeus-VCE02/Venice-PIR01/Piraeus </t>
  </si>
  <si>
    <t xml:space="preserve">NET2 </t>
  </si>
  <si>
    <t xml:space="preserve">RTM06-HAM01-ANR07-PIR01-ALY02/Alexandria-LIK01/Iskenderun-MER01/Mersin-HFA01/Haifa-PIR01-CSC01/Casablanca-RTM06 </t>
  </si>
  <si>
    <t xml:space="preserve">NET </t>
  </si>
  <si>
    <t xml:space="preserve">FXT01/Felixstowe-HAM03-ANR07-CAG01/Cagliari-PIR01-IST04/Kumport-YPO01/Gebze-IZM01/Izmir-SAL01/Salerna-FXT01 </t>
  </si>
  <si>
    <t xml:space="preserve">AGX </t>
  </si>
  <si>
    <t xml:space="preserve">AUO01/Ancona-VCE02/Venice-KOP03/Koper-RVE02/Ravenna-PIR01-LMS01/Limassol-ALY02/Alexandria-BEY01/Beirut-LIK01/Iskenderun-PIR01-AUO01 </t>
  </si>
  <si>
    <t xml:space="preserve">AIG </t>
  </si>
  <si>
    <t xml:space="preserve">PIR01-BRI01/Bari-DRZ01/Durres-PIR01 </t>
  </si>
  <si>
    <t xml:space="preserve">PBX </t>
  </si>
  <si>
    <t xml:space="preserve">PIR01-GEM01/Gemlik-YPO01/Gebze-AFU01/Varna-PIR01 </t>
  </si>
  <si>
    <t xml:space="preserve">MFS </t>
  </si>
  <si>
    <t xml:space="preserve">ASH01/Ashdod-HFA01/Haifa-FOS01/Fos-GOA03/Genoa-NPK01/Naples-ASH01 </t>
  </si>
  <si>
    <t xml:space="preserve">BRX2 </t>
  </si>
  <si>
    <t xml:space="preserve">MER01/Mersin-NVS03/Novorossiysk-MER01 </t>
  </si>
  <si>
    <t>ADDRESS : SU17 TOWER - 05 HO BIEU CHANH STREET, 11 WARD, PHU NHUAN DISTRICT, HO CHI MINH CITY, VIETNAM</t>
  </si>
  <si>
    <t>AEU6-DIRECT EU (Gemalink)</t>
  </si>
  <si>
    <t xml:space="preserve">ROT </t>
  </si>
  <si>
    <t>(25 days)</t>
  </si>
  <si>
    <t>SOU</t>
  </si>
  <si>
    <t>(28 days)</t>
  </si>
  <si>
    <t>ANR</t>
  </si>
  <si>
    <t>(33 days)</t>
  </si>
  <si>
    <t>LEH</t>
  </si>
  <si>
    <t>(36 days)</t>
  </si>
  <si>
    <t>ETD TUE</t>
  </si>
  <si>
    <t>EVERY TUE</t>
  </si>
  <si>
    <r>
      <rPr>
        <b/>
        <sz val="12"/>
        <color rgb="FFFF0000"/>
        <rFont val="Arial"/>
        <family val="2"/>
      </rPr>
      <t>05:00 MON</t>
    </r>
    <r>
      <rPr>
        <b/>
        <sz val="12"/>
        <color rgb="FF0000FF"/>
        <rFont val="Arial"/>
        <family val="2"/>
      </rPr>
      <t xml:space="preserve"> at GML</t>
    </r>
  </si>
  <si>
    <r>
      <rPr>
        <b/>
        <sz val="12"/>
        <color rgb="FFFF0000"/>
        <rFont val="Arial"/>
        <family val="2"/>
      </rPr>
      <t>07:00 SUN</t>
    </r>
    <r>
      <rPr>
        <b/>
        <sz val="12"/>
        <color rgb="FF0000FF"/>
        <rFont val="Arial"/>
        <family val="2"/>
      </rPr>
      <t xml:space="preserve"> at, PHUC LONG, DONG NAI, CATLAI, TANAMEXCO, TAN CANG LONG BINH, SOWATCO, CAT LAI GIANG NAM, PHUOC LONG 3, TRANSIMEX, SOTRANS</t>
    </r>
  </si>
  <si>
    <r>
      <t xml:space="preserve">SI/VGM CUT OFF </t>
    </r>
    <r>
      <rPr>
        <b/>
        <sz val="12"/>
        <color rgb="FFFF0000"/>
        <rFont val="Arial"/>
        <family val="2"/>
      </rPr>
      <t>10:00 FRI</t>
    </r>
  </si>
  <si>
    <t>EU DIRECT (ROTTERDAM, SOUTHAMPTON, ANTWERP, LE HAVRE)</t>
  </si>
  <si>
    <t>MON</t>
  </si>
  <si>
    <t>VALENCIA
(36days) VLC01</t>
  </si>
  <si>
    <t>CSCL LIMA</t>
  </si>
  <si>
    <t>EVYAP 
(IZMIT)</t>
  </si>
  <si>
    <t>ISTANBUL 
(Kumport)</t>
  </si>
  <si>
    <t>MALTA (CY-FO)</t>
  </si>
  <si>
    <t>CMA CGM ORFEO</t>
  </si>
  <si>
    <t>0BEGVW1MA</t>
  </si>
  <si>
    <t>CMA CGM NILE</t>
  </si>
  <si>
    <t>0BEGXW1MA</t>
  </si>
  <si>
    <t>116S</t>
  </si>
  <si>
    <t>OOCL VALENCIA</t>
  </si>
  <si>
    <t>001W</t>
  </si>
  <si>
    <t>012W</t>
  </si>
  <si>
    <t>CMA CGM KERGUELEN</t>
  </si>
  <si>
    <t>036W</t>
  </si>
  <si>
    <t>032W</t>
  </si>
  <si>
    <t>SUN</t>
  </si>
  <si>
    <t>175S</t>
  </si>
  <si>
    <t>251S</t>
  </si>
  <si>
    <t>159S</t>
  </si>
  <si>
    <t>117S</t>
  </si>
  <si>
    <t>176S</t>
  </si>
  <si>
    <t>252S</t>
  </si>
  <si>
    <t>160S</t>
  </si>
  <si>
    <t>OOCL GDYNIA</t>
  </si>
  <si>
    <t>002W</t>
  </si>
  <si>
    <t>OOCL ZEEBRUGGE</t>
  </si>
  <si>
    <t>OOCL SCANDINAVIA</t>
  </si>
  <si>
    <t>028W</t>
  </si>
  <si>
    <t>EVER GOVERN</t>
  </si>
  <si>
    <t>019W</t>
  </si>
  <si>
    <t>EVER GENIUS</t>
  </si>
  <si>
    <t>023</t>
  </si>
  <si>
    <t>023W</t>
  </si>
  <si>
    <t>CMA CGM MONTMARTRE</t>
  </si>
  <si>
    <t>CMA CGM PALAIS ROYAL</t>
  </si>
  <si>
    <t>013</t>
  </si>
  <si>
    <t>CMA CGM LOUIS BLERIOT</t>
  </si>
  <si>
    <t>022W</t>
  </si>
  <si>
    <t>APL MERLION</t>
  </si>
  <si>
    <t>CMA CGM ANTOINE DE SAINT EXUPERY</t>
  </si>
  <si>
    <t>CMA CGM BOUGAINVILLE</t>
  </si>
  <si>
    <t>036</t>
  </si>
  <si>
    <t>COSCO SHIPPING VIRGO</t>
  </si>
  <si>
    <t>027</t>
  </si>
  <si>
    <t>027W</t>
  </si>
  <si>
    <t>039W</t>
  </si>
  <si>
    <t>COSCO SHIPPING TAURUS</t>
  </si>
  <si>
    <t>COSCO SHIPPING UNIVERSE</t>
  </si>
  <si>
    <t>CSCL PACIFIC OCEAN</t>
  </si>
  <si>
    <t>055W</t>
  </si>
  <si>
    <t>OOCL FRANCE</t>
  </si>
  <si>
    <t>COSCO SHIPPING ANDES</t>
  </si>
  <si>
    <t>038W</t>
  </si>
  <si>
    <t>CMA CGM CEDRUS</t>
  </si>
  <si>
    <t>CMA CGM G. WASHINGTON</t>
  </si>
  <si>
    <t>415W</t>
  </si>
  <si>
    <t>XIN XIA MEN</t>
  </si>
  <si>
    <t>112W</t>
  </si>
  <si>
    <t>CMA CGM TAGE</t>
  </si>
  <si>
    <t>EVER LEGION</t>
  </si>
  <si>
    <t>XIN SHANGHAI</t>
  </si>
  <si>
    <t>CMA CGM NEVADA</t>
  </si>
  <si>
    <t>054W</t>
  </si>
  <si>
    <t>148W</t>
  </si>
  <si>
    <t>635W</t>
  </si>
  <si>
    <t>455W</t>
  </si>
  <si>
    <t>BEIJING</t>
  </si>
  <si>
    <t>101</t>
  </si>
  <si>
    <t>COSCO SHIPPING AQUARIUS</t>
  </si>
  <si>
    <t>034</t>
  </si>
  <si>
    <t>OOCL INDONESIA</t>
  </si>
  <si>
    <t>OOCL JAPAN</t>
  </si>
  <si>
    <t>030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</si>
</sst>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3" formatCode="_(* #,##0.00_);_(* \(#,##0.00\);_(* &quot;-&quot;??_);_(@_)"/>
    <numFmt numFmtId="164" formatCode="[$-409]d\-mmm;@"/>
    <numFmt numFmtId="165" formatCode="dd/mm"/>
    <numFmt numFmtId="166" formatCode="000&quot;S&quot;"/>
    <numFmt numFmtId="167" formatCode="&quot;Lilium V.&quot;#&quot;S&quot;"/>
    <numFmt numFmtId="168" formatCode="[$€-2]\ #,##0;[Red]\-[$€-2]\ #,##0"/>
    <numFmt numFmtId="169" formatCode="[$-F800]dddd\,\ mmmm\ dd\,\ yyyy"/>
    <numFmt numFmtId="170" formatCode="[$-F400]h:mm:ss\ AM/PM"/>
    <numFmt numFmtId="171" formatCode="[$-409]d/mmm;@"/>
    <numFmt numFmtId="172" formatCode="_ * #,##0_ ;_ * \-#,##0_ ;_ * &quot;-&quot;_ ;_ @_ "/>
    <numFmt numFmtId="173" formatCode="[$€-C07]\ #,##0"/>
    <numFmt numFmtId="174" formatCode="[$-14809]dd/mm/yyyy;@"/>
    <numFmt numFmtId="175" formatCode="0000&quot;S&quot;"/>
    <numFmt numFmtId="176" formatCode="[$-409]d\-mmm\-yy;@"/>
  </numFmts>
  <fonts count="139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2"/>
      <color rgb="FF0000FF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26"/>
      <color indexed="12"/>
      <name val="Arial"/>
      <family val="2"/>
    </font>
    <font>
      <sz val="2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b/>
      <u/>
      <sz val="14"/>
      <color rgb="FF0000FF"/>
      <name val="Arial"/>
      <family val="2"/>
    </font>
    <font>
      <b/>
      <sz val="14"/>
      <color rgb="FF0000FF"/>
      <name val="Arial"/>
      <family val="2"/>
    </font>
    <font>
      <b/>
      <u/>
      <sz val="14"/>
      <color indexed="12"/>
      <name val="Arial"/>
      <family val="2"/>
    </font>
    <font>
      <b/>
      <u/>
      <sz val="14"/>
      <name val="Arial"/>
      <family val="2"/>
    </font>
    <font>
      <i/>
      <u/>
      <sz val="14"/>
      <color indexed="8"/>
      <name val="Arial"/>
      <family val="2"/>
    </font>
    <font>
      <b/>
      <sz val="14"/>
      <color indexed="8"/>
      <name val="Arial"/>
      <family val="2"/>
    </font>
    <font>
      <b/>
      <u/>
      <sz val="14"/>
      <color indexed="8"/>
      <name val="Arial"/>
      <family val="2"/>
    </font>
    <font>
      <b/>
      <u/>
      <sz val="14"/>
      <color indexed="57"/>
      <name val="Arial"/>
      <family val="2"/>
    </font>
    <font>
      <b/>
      <sz val="14"/>
      <color indexed="12"/>
      <name val="Arial"/>
      <family val="2"/>
    </font>
    <font>
      <b/>
      <sz val="12"/>
      <color indexed="12"/>
      <name val="Arial"/>
      <family val="2"/>
    </font>
    <font>
      <b/>
      <sz val="12"/>
      <color indexed="8"/>
      <name val="Arial"/>
      <family val="2"/>
    </font>
    <font>
      <b/>
      <u/>
      <sz val="12"/>
      <name val="Arial"/>
      <family val="2"/>
    </font>
    <font>
      <b/>
      <sz val="12"/>
      <color indexed="10"/>
      <name val="Arial"/>
      <family val="2"/>
    </font>
    <font>
      <b/>
      <sz val="12"/>
      <color indexed="17"/>
      <name val="Arial"/>
      <family val="2"/>
    </font>
    <font>
      <sz val="12"/>
      <color indexed="10"/>
      <name val="Arial"/>
      <family val="2"/>
    </font>
    <font>
      <b/>
      <sz val="22"/>
      <color indexed="12"/>
      <name val="Arial"/>
      <family val="2"/>
    </font>
    <font>
      <sz val="22"/>
      <color theme="0" tint="-4.9989318521683403E-2"/>
      <name val="Arial"/>
      <family val="2"/>
    </font>
    <font>
      <sz val="22"/>
      <name val="Arial"/>
      <family val="2"/>
    </font>
    <font>
      <b/>
      <sz val="22"/>
      <color indexed="10"/>
      <name val="Arial"/>
      <family val="2"/>
    </font>
    <font>
      <sz val="12"/>
      <color indexed="8"/>
      <name val="Arial"/>
      <family val="2"/>
    </font>
    <font>
      <sz val="11"/>
      <color theme="0" tint="-4.9989318521683403E-2"/>
      <name val="Arial"/>
      <family val="2"/>
    </font>
    <font>
      <sz val="11"/>
      <name val="Arial"/>
      <family val="2"/>
    </font>
    <font>
      <b/>
      <u/>
      <sz val="12"/>
      <color theme="8" tint="-0.249977111117893"/>
      <name val="Arial"/>
      <family val="2"/>
    </font>
    <font>
      <sz val="12"/>
      <color theme="9" tint="-0.249977111117893"/>
      <name val="Arial"/>
      <family val="2"/>
    </font>
    <font>
      <b/>
      <sz val="12"/>
      <color theme="9" tint="-0.249977111117893"/>
      <name val="Arial"/>
      <family val="2"/>
    </font>
    <font>
      <sz val="11"/>
      <color theme="9" tint="-0.249977111117893"/>
      <name val="Arial"/>
      <family val="2"/>
    </font>
    <font>
      <b/>
      <u/>
      <sz val="12"/>
      <color indexed="12"/>
      <name val="Arial"/>
      <family val="2"/>
    </font>
    <font>
      <b/>
      <sz val="12"/>
      <color rgb="FF0000FF"/>
      <name val="Arial"/>
      <family val="2"/>
    </font>
    <font>
      <sz val="12"/>
      <name val="Times New Roman"/>
      <family val="1"/>
    </font>
    <font>
      <sz val="12"/>
      <color rgb="FFFF0000"/>
      <name val="Arial"/>
      <family val="2"/>
    </font>
    <font>
      <b/>
      <sz val="11"/>
      <color theme="0" tint="-4.9989318521683403E-2"/>
      <name val="Arial"/>
      <family val="2"/>
    </font>
    <font>
      <b/>
      <sz val="11"/>
      <name val="Arial"/>
      <family val="2"/>
    </font>
    <font>
      <b/>
      <u/>
      <sz val="12"/>
      <color indexed="8"/>
      <name val="Arial"/>
      <family val="2"/>
    </font>
    <font>
      <b/>
      <sz val="12"/>
      <color rgb="FFFF0000"/>
      <name val="Arial"/>
      <family val="2"/>
    </font>
    <font>
      <i/>
      <sz val="12"/>
      <color indexed="10"/>
      <name val="Arial"/>
      <family val="2"/>
    </font>
    <font>
      <i/>
      <u/>
      <sz val="12"/>
      <color indexed="8"/>
      <name val="Arial"/>
      <family val="2"/>
    </font>
    <font>
      <b/>
      <sz val="22"/>
      <color indexed="8"/>
      <name val="Arial"/>
      <family val="2"/>
    </font>
    <font>
      <b/>
      <sz val="22"/>
      <name val="Arial"/>
      <family val="2"/>
    </font>
    <font>
      <b/>
      <u/>
      <sz val="11"/>
      <color rgb="FFFF0000"/>
      <name val="Arial"/>
      <family val="2"/>
    </font>
    <font>
      <sz val="11"/>
      <color indexed="8"/>
      <name val="Arial"/>
      <family val="2"/>
    </font>
    <font>
      <b/>
      <sz val="11"/>
      <color indexed="14"/>
      <name val="Arial"/>
      <family val="2"/>
    </font>
    <font>
      <b/>
      <sz val="11"/>
      <color indexed="8"/>
      <name val="Arial"/>
      <family val="2"/>
    </font>
    <font>
      <b/>
      <u/>
      <sz val="11"/>
      <color indexed="12"/>
      <name val="Arial"/>
      <family val="2"/>
    </font>
    <font>
      <b/>
      <sz val="12"/>
      <color theme="9" tint="-0.499984740745262"/>
      <name val="Arial"/>
      <family val="2"/>
    </font>
    <font>
      <b/>
      <sz val="12"/>
      <color theme="8" tint="-0.499984740745262"/>
      <name val="Arial"/>
      <family val="2"/>
    </font>
    <font>
      <b/>
      <sz val="12"/>
      <color rgb="FF0070C0"/>
      <name val="Arial"/>
      <family val="2"/>
    </font>
    <font>
      <b/>
      <sz val="12"/>
      <color rgb="FF008000"/>
      <name val="Arial"/>
      <family val="2"/>
    </font>
    <font>
      <b/>
      <sz val="12"/>
      <color rgb="FF006600"/>
      <name val="Arial"/>
      <family val="2"/>
    </font>
    <font>
      <b/>
      <sz val="12"/>
      <color rgb="FF00B050"/>
      <name val="Arial"/>
      <family val="2"/>
    </font>
    <font>
      <b/>
      <sz val="12"/>
      <color rgb="FFFF0066"/>
      <name val="Arial"/>
      <family val="2"/>
    </font>
    <font>
      <i/>
      <u/>
      <sz val="14"/>
      <color indexed="10"/>
      <name val="Arial"/>
      <family val="2"/>
    </font>
    <font>
      <sz val="14"/>
      <color indexed="10"/>
      <name val="Arial"/>
      <family val="2"/>
    </font>
    <font>
      <b/>
      <sz val="14"/>
      <color rgb="FF00B0F0"/>
      <name val="Arial"/>
      <family val="2"/>
    </font>
    <font>
      <b/>
      <sz val="14"/>
      <color rgb="FF00B050"/>
      <name val="Arial"/>
      <family val="2"/>
    </font>
    <font>
      <b/>
      <sz val="14"/>
      <color indexed="16"/>
      <name val="Arial"/>
      <family val="2"/>
    </font>
    <font>
      <b/>
      <sz val="14"/>
      <color rgb="FF7030A0"/>
      <name val="Arial"/>
      <family val="2"/>
    </font>
    <font>
      <sz val="14"/>
      <name val="SimSun"/>
    </font>
    <font>
      <b/>
      <sz val="14"/>
      <color indexed="14"/>
      <name val="Arial"/>
      <family val="2"/>
    </font>
    <font>
      <b/>
      <sz val="14"/>
      <color rgb="FF008000"/>
      <name val="Arial"/>
      <family val="2"/>
    </font>
    <font>
      <b/>
      <sz val="14"/>
      <color indexed="17"/>
      <name val="Arial"/>
      <family val="2"/>
    </font>
    <font>
      <b/>
      <sz val="11"/>
      <color indexed="12"/>
      <name val="Arial"/>
      <family val="2"/>
    </font>
    <font>
      <sz val="11"/>
      <name val="SimSun"/>
    </font>
    <font>
      <b/>
      <sz val="11"/>
      <color rgb="FFFF000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C00000"/>
      <name val="Arial"/>
      <family val="2"/>
    </font>
    <font>
      <sz val="11"/>
      <color rgb="FFC00000"/>
      <name val="Wingdings"/>
      <charset val="2"/>
    </font>
    <font>
      <sz val="12"/>
      <color theme="0" tint="-4.9989318521683403E-2"/>
      <name val="Arial"/>
      <family val="2"/>
    </font>
    <font>
      <b/>
      <sz val="12"/>
      <color indexed="14"/>
      <name val="Arial"/>
      <family val="2"/>
    </font>
    <font>
      <sz val="12"/>
      <name val=".VnTime"/>
      <family val="2"/>
    </font>
    <font>
      <sz val="14"/>
      <color rgb="FF000000"/>
      <name val="Arial"/>
      <family val="2"/>
    </font>
    <font>
      <sz val="14"/>
      <name val=".VnTime"/>
      <family val="2"/>
    </font>
    <font>
      <sz val="14"/>
      <color theme="0" tint="-4.9989318521683403E-2"/>
      <name val="Arial"/>
      <family val="2"/>
    </font>
    <font>
      <sz val="12"/>
      <color rgb="FFC00000"/>
      <name val="Arial"/>
      <family val="2"/>
    </font>
    <font>
      <sz val="12"/>
      <color rgb="FFC00000"/>
      <name val="Wingdings"/>
      <charset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1"/>
      <color indexed="8"/>
      <name val="宋体"/>
      <family val="3"/>
      <charset val="134"/>
    </font>
    <font>
      <sz val="11"/>
      <name val="宋体"/>
      <family val="3"/>
      <charset val="134"/>
    </font>
    <font>
      <strike/>
      <sz val="11"/>
      <name val="Arial"/>
      <family val="2"/>
    </font>
    <font>
      <sz val="12"/>
      <name val="宋体"/>
      <family val="3"/>
      <charset val="134"/>
    </font>
    <font>
      <sz val="12"/>
      <name val="宋体"/>
      <charset val="134"/>
    </font>
    <font>
      <b/>
      <sz val="9"/>
      <color indexed="81"/>
      <name val="宋体"/>
      <family val="3"/>
      <charset val="134"/>
    </font>
    <font>
      <sz val="9"/>
      <color indexed="81"/>
      <name val="宋体"/>
      <family val="3"/>
      <charset val="134"/>
    </font>
    <font>
      <sz val="11"/>
      <name val="Calibri"/>
      <family val="2"/>
      <charset val="134"/>
      <scheme val="minor"/>
    </font>
    <font>
      <strike/>
      <sz val="10"/>
      <name val="Arial"/>
      <family val="2"/>
    </font>
    <font>
      <sz val="10"/>
      <color rgb="FFFF0000"/>
      <name val="Arial"/>
      <family val="2"/>
    </font>
    <font>
      <sz val="11"/>
      <color rgb="FFFF0000"/>
      <name val="Calibri"/>
      <family val="2"/>
      <charset val="134"/>
      <scheme val="minor"/>
    </font>
    <font>
      <b/>
      <sz val="11"/>
      <color rgb="FFFFFFFF"/>
      <name val="Arial"/>
      <family val="2"/>
    </font>
    <font>
      <b/>
      <sz val="11"/>
      <color indexed="9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u/>
      <sz val="7.5"/>
      <color indexed="12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1"/>
      <name val="Calibri"/>
      <family val="2"/>
      <charset val="134"/>
      <scheme val="minor"/>
    </font>
    <font>
      <sz val="11"/>
      <color theme="1"/>
      <name val="Calibri"/>
      <family val="3"/>
      <charset val="134"/>
      <scheme val="minor"/>
    </font>
    <font>
      <sz val="10"/>
      <name val="Times New Roman CE"/>
      <charset val="134"/>
    </font>
    <font>
      <sz val="11"/>
      <color indexed="9"/>
      <name val="宋体"/>
      <charset val="134"/>
    </font>
    <font>
      <sz val="10"/>
      <color indexed="17"/>
      <name val="Arial"/>
      <family val="2"/>
    </font>
    <font>
      <sz val="11"/>
      <color indexed="8"/>
      <name val="宋体"/>
      <charset val="134"/>
    </font>
    <font>
      <sz val="11"/>
      <color indexed="60"/>
      <name val="宋体"/>
      <charset val="134"/>
    </font>
    <font>
      <sz val="10"/>
      <color indexed="8"/>
      <name val="Times New Roman"/>
      <family val="1"/>
    </font>
    <font>
      <b/>
      <sz val="11"/>
      <color indexed="52"/>
      <name val="宋体"/>
      <charset val="134"/>
    </font>
    <font>
      <sz val="10"/>
      <color indexed="20"/>
      <name val="Arial"/>
      <family val="2"/>
    </font>
    <font>
      <b/>
      <sz val="11"/>
      <color indexed="56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i/>
      <sz val="11"/>
      <color indexed="23"/>
      <name val="宋体"/>
      <charset val="134"/>
    </font>
    <font>
      <b/>
      <sz val="18"/>
      <color indexed="56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8"/>
      <color indexed="62"/>
      <name val="Cambria"/>
      <family val="1"/>
    </font>
    <font>
      <b/>
      <sz val="11"/>
      <color indexed="9"/>
      <name val="宋体"/>
      <charset val="134"/>
    </font>
    <font>
      <sz val="11"/>
      <color indexed="10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52"/>
      <name val="宋体"/>
      <charset val="134"/>
    </font>
    <font>
      <sz val="11"/>
      <name val="돋움"/>
      <family val="2"/>
      <charset val="129"/>
    </font>
    <font>
      <sz val="12"/>
      <name val="바탕체"/>
      <family val="3"/>
      <charset val="129"/>
    </font>
    <font>
      <u/>
      <sz val="10"/>
      <color theme="10"/>
      <name val="Arial"/>
      <family val="2"/>
    </font>
    <font>
      <b/>
      <sz val="12"/>
      <color theme="5" tint="-0.249977111117893"/>
      <name val="Arial"/>
      <family val="2"/>
    </font>
    <font>
      <b/>
      <sz val="11"/>
      <color rgb="FFFF0000"/>
      <name val="宋体"/>
      <family val="3"/>
      <charset val="134"/>
    </font>
    <font>
      <b/>
      <i/>
      <sz val="12"/>
      <color rgb="FFFF0000"/>
      <name val="Arial"/>
      <family val="2"/>
    </font>
    <font>
      <b/>
      <sz val="11"/>
      <color rgb="FFFF0000"/>
      <name val="Calibri"/>
      <family val="2"/>
      <charset val="134"/>
      <scheme val="minor"/>
    </font>
    <font>
      <b/>
      <sz val="11"/>
      <color rgb="FF00B050"/>
      <name val="Arial"/>
      <family val="2"/>
    </font>
    <font>
      <sz val="10"/>
      <color indexed="8"/>
      <name val="Times New Roman"/>
      <family val="2"/>
      <charset val="238"/>
    </font>
  </fonts>
  <fills count="5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lightUp">
        <bgColor theme="4" tint="0.79998168889431442"/>
      </patternFill>
    </fill>
    <fill>
      <patternFill patternType="lightDown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auto="1"/>
        <bgColor indexed="64"/>
      </patternFill>
    </fill>
    <fill>
      <patternFill patternType="lightDown">
        <bgColor indexed="9"/>
      </patternFill>
    </fill>
    <fill>
      <patternFill patternType="solid">
        <fgColor theme="4" tint="0.79998168889431442"/>
        <bgColor indexed="9"/>
      </patternFill>
    </fill>
    <fill>
      <patternFill patternType="lightDown">
        <bgColor theme="0"/>
      </patternFill>
    </fill>
    <fill>
      <patternFill patternType="lightUp"/>
    </fill>
    <fill>
      <patternFill patternType="solid">
        <fgColor rgb="FF2E75B6"/>
        <bgColor indexed="64"/>
      </patternFill>
    </fill>
    <fill>
      <patternFill patternType="solid">
        <fgColor rgb="FFEAEFF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62"/>
      </patternFill>
    </fill>
  </fills>
  <borders count="5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auto="1"/>
      </left>
      <right/>
      <top/>
      <bottom style="thin">
        <color rgb="FFFF0000"/>
      </bottom>
      <diagonal/>
    </border>
    <border>
      <left style="thin">
        <color indexed="64"/>
      </left>
      <right style="thin">
        <color indexed="64"/>
      </right>
      <top/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FF0000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5B9BD5"/>
      </left>
      <right style="medium">
        <color rgb="FF5B9BD5"/>
      </right>
      <top style="medium">
        <color rgb="FF5B9BD5"/>
      </top>
      <bottom style="thick">
        <color rgb="FF5B9BD5"/>
      </bottom>
      <diagonal/>
    </border>
    <border>
      <left style="medium">
        <color rgb="FF5B9BD5"/>
      </left>
      <right style="medium">
        <color rgb="FF5B9BD5"/>
      </right>
      <top style="thick">
        <color rgb="FF5B9BD5"/>
      </top>
      <bottom/>
      <diagonal/>
    </border>
    <border>
      <left style="medium">
        <color rgb="FF5B9BD5"/>
      </left>
      <right style="medium">
        <color rgb="FF5B9BD5"/>
      </right>
      <top style="thick">
        <color rgb="FF5B9BD5"/>
      </top>
      <bottom style="medium">
        <color rgb="FF5B9BD5"/>
      </bottom>
      <diagonal/>
    </border>
    <border>
      <left style="medium">
        <color rgb="FF5B9BD5"/>
      </left>
      <right style="medium">
        <color rgb="FF5B9BD5"/>
      </right>
      <top/>
      <bottom/>
      <diagonal/>
    </border>
    <border>
      <left style="medium">
        <color rgb="FF5B9BD5"/>
      </left>
      <right style="medium">
        <color rgb="FF5B9BD5"/>
      </right>
      <top style="medium">
        <color rgb="FF5B9BD5"/>
      </top>
      <bottom style="medium">
        <color rgb="FF5B9BD5"/>
      </bottom>
      <diagonal/>
    </border>
    <border>
      <left style="medium">
        <color rgb="FF5B9BD5"/>
      </left>
      <right style="medium">
        <color rgb="FF5B9BD5"/>
      </right>
      <top/>
      <bottom style="medium">
        <color rgb="FF5B9BD5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327">
    <xf numFmtId="0" fontId="0" fillId="0" borderId="0"/>
    <xf numFmtId="0" fontId="1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92" fillId="0" borderId="0"/>
    <xf numFmtId="0" fontId="91" fillId="0" borderId="0"/>
    <xf numFmtId="0" fontId="80" fillId="0" borderId="0"/>
    <xf numFmtId="43" fontId="2" fillId="0" borderId="0" applyFont="0" applyFill="0" applyBorder="0" applyAlignment="0" applyProtection="0"/>
    <xf numFmtId="0" fontId="103" fillId="0" borderId="0" applyNumberFormat="0" applyFill="0" applyBorder="0" applyAlignment="0" applyProtection="0">
      <alignment vertical="top"/>
      <protection locked="0"/>
    </xf>
    <xf numFmtId="0" fontId="105" fillId="0" borderId="0"/>
    <xf numFmtId="0" fontId="80" fillId="0" borderId="0"/>
    <xf numFmtId="0" fontId="102" fillId="0" borderId="0"/>
    <xf numFmtId="0" fontId="88" fillId="0" borderId="0">
      <alignment vertical="center"/>
    </xf>
    <xf numFmtId="0" fontId="91" fillId="0" borderId="0">
      <alignment vertical="center"/>
    </xf>
    <xf numFmtId="0" fontId="104" fillId="0" borderId="0"/>
    <xf numFmtId="169" fontId="92" fillId="0" borderId="0">
      <alignment vertical="center"/>
    </xf>
    <xf numFmtId="164" fontId="104" fillId="0" borderId="0"/>
    <xf numFmtId="0" fontId="101" fillId="0" borderId="0"/>
    <xf numFmtId="170" fontId="91" fillId="0" borderId="0"/>
    <xf numFmtId="170" fontId="101" fillId="0" borderId="0"/>
    <xf numFmtId="170" fontId="107" fillId="0" borderId="0"/>
    <xf numFmtId="170" fontId="91" fillId="0" borderId="0">
      <alignment vertical="center"/>
    </xf>
    <xf numFmtId="170" fontId="106" fillId="0" borderId="0">
      <alignment vertical="center"/>
    </xf>
    <xf numFmtId="170" fontId="101" fillId="0" borderId="0"/>
    <xf numFmtId="169" fontId="101" fillId="0" borderId="0">
      <alignment vertical="center"/>
    </xf>
    <xf numFmtId="169" fontId="91" fillId="0" borderId="0"/>
    <xf numFmtId="169" fontId="91" fillId="0" borderId="0"/>
    <xf numFmtId="169" fontId="104" fillId="0" borderId="0"/>
    <xf numFmtId="172" fontId="91" fillId="0" borderId="0" applyFont="0" applyFill="0" applyBorder="0" applyAlignment="0" applyProtection="0">
      <alignment vertical="center"/>
    </xf>
    <xf numFmtId="169" fontId="101" fillId="0" borderId="0">
      <alignment vertical="center"/>
    </xf>
    <xf numFmtId="169" fontId="101" fillId="0" borderId="0">
      <alignment vertical="center"/>
    </xf>
    <xf numFmtId="169" fontId="101" fillId="0" borderId="0">
      <alignment vertical="center"/>
    </xf>
    <xf numFmtId="169" fontId="101" fillId="0" borderId="0">
      <alignment vertical="center"/>
    </xf>
    <xf numFmtId="169" fontId="101" fillId="0" borderId="0">
      <alignment vertical="center"/>
    </xf>
    <xf numFmtId="0" fontId="80" fillId="0" borderId="0"/>
    <xf numFmtId="171" fontId="92" fillId="0" borderId="0"/>
    <xf numFmtId="0" fontId="111" fillId="19" borderId="0" applyNumberFormat="0" applyBorder="0" applyAlignment="0" applyProtection="0">
      <alignment vertical="center"/>
    </xf>
    <xf numFmtId="0" fontId="109" fillId="16" borderId="0" applyNumberFormat="0" applyBorder="0" applyAlignment="0" applyProtection="0">
      <alignment vertical="center"/>
    </xf>
    <xf numFmtId="0" fontId="110" fillId="17" borderId="0" applyNumberFormat="0" applyBorder="0" applyAlignment="0" applyProtection="0"/>
    <xf numFmtId="0" fontId="110" fillId="17" borderId="0" applyNumberFormat="0" applyBorder="0" applyAlignment="0" applyProtection="0"/>
    <xf numFmtId="0" fontId="92" fillId="0" borderId="0"/>
    <xf numFmtId="0" fontId="112" fillId="20" borderId="0" applyNumberFormat="0" applyBorder="0" applyAlignment="0" applyProtection="0">
      <alignment vertical="center"/>
    </xf>
    <xf numFmtId="0" fontId="114" fillId="21" borderId="50" applyNumberFormat="0" applyAlignment="0" applyProtection="0">
      <alignment vertical="center"/>
    </xf>
    <xf numFmtId="0" fontId="111" fillId="18" borderId="0" applyNumberFormat="0" applyBorder="0" applyAlignment="0" applyProtection="0">
      <alignment vertical="center"/>
    </xf>
    <xf numFmtId="0" fontId="92" fillId="0" borderId="0"/>
    <xf numFmtId="0" fontId="110" fillId="17" borderId="0" applyNumberFormat="0" applyBorder="0" applyAlignment="0" applyProtection="0"/>
    <xf numFmtId="0" fontId="115" fillId="22" borderId="0" applyNumberFormat="0" applyBorder="0" applyAlignment="0" applyProtection="0"/>
    <xf numFmtId="0" fontId="115" fillId="22" borderId="0" applyNumberFormat="0" applyBorder="0" applyAlignment="0" applyProtection="0"/>
    <xf numFmtId="0" fontId="110" fillId="17" borderId="0" applyNumberFormat="0" applyBorder="0" applyAlignment="0" applyProtection="0"/>
    <xf numFmtId="0" fontId="111" fillId="22" borderId="0" applyNumberFormat="0" applyBorder="0" applyAlignment="0" applyProtection="0">
      <alignment vertical="center"/>
    </xf>
    <xf numFmtId="0" fontId="110" fillId="17" borderId="0" applyNumberFormat="0" applyBorder="0" applyAlignment="0" applyProtection="0"/>
    <xf numFmtId="0" fontId="92" fillId="0" borderId="0"/>
    <xf numFmtId="0" fontId="110" fillId="17" borderId="0" applyNumberFormat="0" applyBorder="0" applyAlignment="0" applyProtection="0"/>
    <xf numFmtId="0" fontId="115" fillId="22" borderId="0" applyNumberFormat="0" applyBorder="0" applyAlignment="0" applyProtection="0"/>
    <xf numFmtId="0" fontId="111" fillId="23" borderId="0" applyNumberFormat="0" applyBorder="0" applyAlignment="0" applyProtection="0">
      <alignment vertical="center"/>
    </xf>
    <xf numFmtId="0" fontId="111" fillId="24" borderId="0" applyNumberFormat="0" applyBorder="0" applyAlignment="0" applyProtection="0">
      <alignment vertical="center"/>
    </xf>
    <xf numFmtId="0" fontId="111" fillId="24" borderId="0" applyNumberFormat="0" applyBorder="0" applyAlignment="0" applyProtection="0">
      <alignment vertical="center"/>
    </xf>
    <xf numFmtId="0" fontId="111" fillId="25" borderId="0" applyNumberFormat="0" applyBorder="0" applyAlignment="0" applyProtection="0">
      <alignment vertical="center"/>
    </xf>
    <xf numFmtId="0" fontId="111" fillId="26" borderId="0" applyNumberFormat="0" applyBorder="0" applyAlignment="0" applyProtection="0">
      <alignment vertical="center"/>
    </xf>
    <xf numFmtId="0" fontId="111" fillId="27" borderId="0" applyNumberFormat="0" applyBorder="0" applyAlignment="0" applyProtection="0">
      <alignment vertical="center"/>
    </xf>
    <xf numFmtId="0" fontId="111" fillId="17" borderId="0" applyNumberFormat="0" applyBorder="0" applyAlignment="0" applyProtection="0">
      <alignment vertical="center"/>
    </xf>
    <xf numFmtId="0" fontId="111" fillId="23" borderId="0" applyNumberFormat="0" applyBorder="0" applyAlignment="0" applyProtection="0">
      <alignment vertical="center"/>
    </xf>
    <xf numFmtId="0" fontId="111" fillId="28" borderId="0" applyNumberFormat="0" applyBorder="0" applyAlignment="0" applyProtection="0">
      <alignment vertical="center"/>
    </xf>
    <xf numFmtId="0" fontId="109" fillId="29" borderId="0" applyNumberFormat="0" applyBorder="0" applyAlignment="0" applyProtection="0">
      <alignment vertical="center"/>
    </xf>
    <xf numFmtId="0" fontId="109" fillId="25" borderId="0" applyNumberFormat="0" applyBorder="0" applyAlignment="0" applyProtection="0">
      <alignment vertical="center"/>
    </xf>
    <xf numFmtId="0" fontId="109" fillId="26" borderId="0" applyNumberFormat="0" applyBorder="0" applyAlignment="0" applyProtection="0">
      <alignment vertical="center"/>
    </xf>
    <xf numFmtId="0" fontId="109" fillId="30" borderId="0" applyNumberFormat="0" applyBorder="0" applyAlignment="0" applyProtection="0">
      <alignment vertical="center"/>
    </xf>
    <xf numFmtId="0" fontId="109" fillId="15" borderId="0" applyNumberFormat="0" applyBorder="0" applyAlignment="0" applyProtection="0">
      <alignment vertical="center"/>
    </xf>
    <xf numFmtId="0" fontId="109" fillId="31" borderId="0" applyNumberFormat="0" applyBorder="0" applyAlignment="0" applyProtection="0">
      <alignment vertical="center"/>
    </xf>
    <xf numFmtId="0" fontId="116" fillId="0" borderId="0" applyNumberFormat="0" applyFill="0" applyBorder="0" applyAlignment="0" applyProtection="0">
      <alignment vertical="center"/>
    </xf>
    <xf numFmtId="171" fontId="101" fillId="0" borderId="0"/>
    <xf numFmtId="0" fontId="117" fillId="0" borderId="51" applyNumberFormat="0" applyFill="0" applyAlignment="0" applyProtection="0">
      <alignment vertical="center"/>
    </xf>
    <xf numFmtId="175" fontId="92" fillId="0" borderId="0"/>
    <xf numFmtId="175" fontId="92" fillId="0" borderId="0"/>
    <xf numFmtId="0" fontId="101" fillId="0" borderId="0"/>
    <xf numFmtId="0" fontId="80" fillId="0" borderId="0"/>
    <xf numFmtId="0" fontId="92" fillId="0" borderId="0"/>
    <xf numFmtId="0" fontId="92" fillId="0" borderId="0"/>
    <xf numFmtId="173" fontId="113" fillId="0" borderId="0"/>
    <xf numFmtId="0" fontId="110" fillId="17" borderId="0" applyNumberFormat="0" applyBorder="0" applyAlignment="0" applyProtection="0"/>
    <xf numFmtId="173" fontId="113" fillId="0" borderId="0"/>
    <xf numFmtId="173" fontId="113" fillId="0" borderId="0"/>
    <xf numFmtId="173" fontId="113" fillId="0" borderId="0"/>
    <xf numFmtId="173" fontId="113" fillId="0" borderId="0"/>
    <xf numFmtId="173" fontId="108" fillId="0" borderId="0"/>
    <xf numFmtId="0" fontId="39" fillId="0" borderId="0"/>
    <xf numFmtId="0" fontId="118" fillId="17" borderId="0" applyNumberFormat="0" applyBorder="0" applyAlignment="0" applyProtection="0">
      <alignment vertical="center"/>
    </xf>
    <xf numFmtId="0" fontId="110" fillId="17" borderId="0" applyNumberFormat="0" applyBorder="0" applyAlignment="0" applyProtection="0"/>
    <xf numFmtId="0" fontId="110" fillId="17" borderId="0" applyNumberFormat="0" applyBorder="0" applyAlignment="0" applyProtection="0"/>
    <xf numFmtId="0" fontId="110" fillId="17" borderId="0" applyNumberFormat="0" applyBorder="0" applyAlignment="0" applyProtection="0"/>
    <xf numFmtId="0" fontId="110" fillId="17" borderId="0" applyNumberFormat="0" applyBorder="0" applyAlignment="0" applyProtection="0"/>
    <xf numFmtId="0" fontId="110" fillId="17" borderId="0" applyNumberFormat="0" applyBorder="0" applyAlignment="0" applyProtection="0"/>
    <xf numFmtId="0" fontId="110" fillId="17" borderId="0" applyNumberFormat="0" applyBorder="0" applyAlignment="0" applyProtection="0"/>
    <xf numFmtId="0" fontId="110" fillId="17" borderId="0" applyNumberFormat="0" applyBorder="0" applyAlignment="0" applyProtection="0"/>
    <xf numFmtId="0" fontId="110" fillId="17" borderId="0" applyNumberFormat="0" applyBorder="0" applyAlignment="0" applyProtection="0"/>
    <xf numFmtId="0" fontId="110" fillId="17" borderId="0" applyNumberFormat="0" applyBorder="0" applyAlignment="0" applyProtection="0"/>
    <xf numFmtId="0" fontId="110" fillId="17" borderId="0" applyNumberFormat="0" applyBorder="0" applyAlignment="0" applyProtection="0"/>
    <xf numFmtId="0" fontId="110" fillId="17" borderId="0" applyNumberFormat="0" applyBorder="0" applyAlignment="0" applyProtection="0"/>
    <xf numFmtId="0" fontId="110" fillId="17" borderId="0" applyNumberFormat="0" applyBorder="0" applyAlignment="0" applyProtection="0"/>
    <xf numFmtId="0" fontId="110" fillId="17" borderId="0" applyNumberFormat="0" applyBorder="0" applyAlignment="0" applyProtection="0"/>
    <xf numFmtId="0" fontId="115" fillId="22" borderId="0" applyNumberFormat="0" applyBorder="0" applyAlignment="0" applyProtection="0"/>
    <xf numFmtId="0" fontId="110" fillId="17" borderId="0" applyNumberFormat="0" applyBorder="0" applyAlignment="0" applyProtection="0"/>
    <xf numFmtId="0" fontId="110" fillId="17" borderId="0" applyNumberFormat="0" applyBorder="0" applyAlignment="0" applyProtection="0"/>
    <xf numFmtId="0" fontId="110" fillId="17" borderId="0" applyNumberFormat="0" applyBorder="0" applyAlignment="0" applyProtection="0"/>
    <xf numFmtId="0" fontId="110" fillId="17" borderId="0" applyNumberFormat="0" applyBorder="0" applyAlignment="0" applyProtection="0"/>
    <xf numFmtId="0" fontId="110" fillId="17" borderId="0" applyNumberFormat="0" applyBorder="0" applyAlignment="0" applyProtection="0"/>
    <xf numFmtId="0" fontId="110" fillId="17" borderId="0" applyNumberFormat="0" applyBorder="0" applyAlignment="0" applyProtection="0"/>
    <xf numFmtId="0" fontId="110" fillId="17" borderId="0" applyNumberFormat="0" applyBorder="0" applyAlignment="0" applyProtection="0"/>
    <xf numFmtId="0" fontId="110" fillId="17" borderId="0" applyNumberFormat="0" applyBorder="0" applyAlignment="0" applyProtection="0"/>
    <xf numFmtId="0" fontId="110" fillId="17" borderId="0" applyNumberFormat="0" applyBorder="0" applyAlignment="0" applyProtection="0"/>
    <xf numFmtId="0" fontId="110" fillId="17" borderId="0" applyNumberFormat="0" applyBorder="0" applyAlignment="0" applyProtection="0"/>
    <xf numFmtId="0" fontId="110" fillId="17" borderId="0" applyNumberFormat="0" applyBorder="0" applyAlignment="0" applyProtection="0"/>
    <xf numFmtId="0" fontId="110" fillId="17" borderId="0" applyNumberFormat="0" applyBorder="0" applyAlignment="0" applyProtection="0"/>
    <xf numFmtId="0" fontId="110" fillId="17" borderId="0" applyNumberFormat="0" applyBorder="0" applyAlignment="0" applyProtection="0"/>
    <xf numFmtId="0" fontId="119" fillId="22" borderId="0" applyNumberFormat="0" applyBorder="0" applyAlignment="0" applyProtection="0">
      <alignment vertical="center"/>
    </xf>
    <xf numFmtId="0" fontId="115" fillId="22" borderId="0" applyNumberFormat="0" applyBorder="0" applyAlignment="0" applyProtection="0"/>
    <xf numFmtId="0" fontId="115" fillId="22" borderId="0" applyNumberFormat="0" applyBorder="0" applyAlignment="0" applyProtection="0"/>
    <xf numFmtId="0" fontId="115" fillId="22" borderId="0" applyNumberFormat="0" applyBorder="0" applyAlignment="0" applyProtection="0"/>
    <xf numFmtId="0" fontId="115" fillId="22" borderId="0" applyNumberFormat="0" applyBorder="0" applyAlignment="0" applyProtection="0"/>
    <xf numFmtId="0" fontId="115" fillId="22" borderId="0" applyNumberFormat="0" applyBorder="0" applyAlignment="0" applyProtection="0"/>
    <xf numFmtId="0" fontId="115" fillId="22" borderId="0" applyNumberFormat="0" applyBorder="0" applyAlignment="0" applyProtection="0"/>
    <xf numFmtId="0" fontId="115" fillId="22" borderId="0" applyNumberFormat="0" applyBorder="0" applyAlignment="0" applyProtection="0"/>
    <xf numFmtId="0" fontId="115" fillId="22" borderId="0" applyNumberFormat="0" applyBorder="0" applyAlignment="0" applyProtection="0"/>
    <xf numFmtId="0" fontId="115" fillId="22" borderId="0" applyNumberFormat="0" applyBorder="0" applyAlignment="0" applyProtection="0"/>
    <xf numFmtId="0" fontId="115" fillId="22" borderId="0" applyNumberFormat="0" applyBorder="0" applyAlignment="0" applyProtection="0"/>
    <xf numFmtId="0" fontId="115" fillId="22" borderId="0" applyNumberFormat="0" applyBorder="0" applyAlignment="0" applyProtection="0"/>
    <xf numFmtId="0" fontId="115" fillId="22" borderId="0" applyNumberFormat="0" applyBorder="0" applyAlignment="0" applyProtection="0"/>
    <xf numFmtId="0" fontId="115" fillId="22" borderId="0" applyNumberFormat="0" applyBorder="0" applyAlignment="0" applyProtection="0"/>
    <xf numFmtId="0" fontId="115" fillId="22" borderId="0" applyNumberFormat="0" applyBorder="0" applyAlignment="0" applyProtection="0"/>
    <xf numFmtId="0" fontId="115" fillId="22" borderId="0" applyNumberFormat="0" applyBorder="0" applyAlignment="0" applyProtection="0"/>
    <xf numFmtId="0" fontId="115" fillId="22" borderId="0" applyNumberFormat="0" applyBorder="0" applyAlignment="0" applyProtection="0"/>
    <xf numFmtId="0" fontId="115" fillId="22" borderId="0" applyNumberFormat="0" applyBorder="0" applyAlignment="0" applyProtection="0"/>
    <xf numFmtId="0" fontId="115" fillId="22" borderId="0" applyNumberFormat="0" applyBorder="0" applyAlignment="0" applyProtection="0"/>
    <xf numFmtId="0" fontId="115" fillId="22" borderId="0" applyNumberFormat="0" applyBorder="0" applyAlignment="0" applyProtection="0"/>
    <xf numFmtId="0" fontId="120" fillId="0" borderId="0" applyNumberFormat="0" applyFill="0" applyBorder="0" applyAlignment="0" applyProtection="0">
      <alignment vertical="center"/>
    </xf>
    <xf numFmtId="0" fontId="115" fillId="22" borderId="0" applyNumberFormat="0" applyBorder="0" applyAlignment="0" applyProtection="0"/>
    <xf numFmtId="0" fontId="115" fillId="22" borderId="0" applyNumberFormat="0" applyBorder="0" applyAlignment="0" applyProtection="0"/>
    <xf numFmtId="0" fontId="115" fillId="22" borderId="0" applyNumberFormat="0" applyBorder="0" applyAlignment="0" applyProtection="0"/>
    <xf numFmtId="0" fontId="115" fillId="22" borderId="0" applyNumberFormat="0" applyBorder="0" applyAlignment="0" applyProtection="0"/>
    <xf numFmtId="0" fontId="115" fillId="22" borderId="0" applyNumberFormat="0" applyBorder="0" applyAlignment="0" applyProtection="0"/>
    <xf numFmtId="0" fontId="115" fillId="22" borderId="0" applyNumberFormat="0" applyBorder="0" applyAlignment="0" applyProtection="0"/>
    <xf numFmtId="0" fontId="115" fillId="22" borderId="0" applyNumberFormat="0" applyBorder="0" applyAlignment="0" applyProtection="0"/>
    <xf numFmtId="0" fontId="115" fillId="22" borderId="0" applyNumberFormat="0" applyBorder="0" applyAlignment="0" applyProtection="0"/>
    <xf numFmtId="0" fontId="115" fillId="22" borderId="0" applyNumberFormat="0" applyBorder="0" applyAlignment="0" applyProtection="0"/>
    <xf numFmtId="0" fontId="115" fillId="22" borderId="0" applyNumberFormat="0" applyBorder="0" applyAlignment="0" applyProtection="0"/>
    <xf numFmtId="0" fontId="92" fillId="0" borderId="0"/>
    <xf numFmtId="0" fontId="92" fillId="0" borderId="0"/>
    <xf numFmtId="0" fontId="92" fillId="0" borderId="0"/>
    <xf numFmtId="0" fontId="92" fillId="0" borderId="0"/>
    <xf numFmtId="174" fontId="92" fillId="0" borderId="0"/>
    <xf numFmtId="0" fontId="2" fillId="0" borderId="0"/>
    <xf numFmtId="0" fontId="109" fillId="32" borderId="0" applyNumberFormat="0" applyBorder="0" applyAlignment="0" applyProtection="0">
      <alignment vertical="center"/>
    </xf>
    <xf numFmtId="0" fontId="109" fillId="33" borderId="0" applyNumberFormat="0" applyBorder="0" applyAlignment="0" applyProtection="0">
      <alignment vertical="center"/>
    </xf>
    <xf numFmtId="0" fontId="109" fillId="30" borderId="0" applyNumberFormat="0" applyBorder="0" applyAlignment="0" applyProtection="0">
      <alignment vertical="center"/>
    </xf>
    <xf numFmtId="0" fontId="109" fillId="15" borderId="0" applyNumberFormat="0" applyBorder="0" applyAlignment="0" applyProtection="0">
      <alignment vertical="center"/>
    </xf>
    <xf numFmtId="0" fontId="109" fillId="34" borderId="0" applyNumberFormat="0" applyBorder="0" applyAlignment="0" applyProtection="0">
      <alignment vertical="center"/>
    </xf>
    <xf numFmtId="0" fontId="121" fillId="0" borderId="0" applyNumberFormat="0" applyFill="0" applyBorder="0" applyAlignment="0" applyProtection="0">
      <alignment vertical="center"/>
    </xf>
    <xf numFmtId="0" fontId="122" fillId="0" borderId="52" applyNumberFormat="0" applyFill="0" applyAlignment="0" applyProtection="0">
      <alignment vertical="center"/>
    </xf>
    <xf numFmtId="0" fontId="123" fillId="0" borderId="53" applyNumberFormat="0" applyFill="0" applyAlignment="0" applyProtection="0">
      <alignment vertical="center"/>
    </xf>
    <xf numFmtId="0" fontId="116" fillId="0" borderId="54" applyNumberFormat="0" applyFill="0" applyAlignment="0" applyProtection="0">
      <alignment vertical="center"/>
    </xf>
    <xf numFmtId="0" fontId="124" fillId="0" borderId="0" applyNumberFormat="0" applyFill="0" applyBorder="0" applyAlignment="0" applyProtection="0"/>
    <xf numFmtId="0" fontId="125" fillId="35" borderId="55" applyNumberFormat="0" applyAlignment="0" applyProtection="0">
      <alignment vertical="center"/>
    </xf>
    <xf numFmtId="0" fontId="111" fillId="36" borderId="56" applyNumberFormat="0" applyFont="0" applyAlignment="0" applyProtection="0">
      <alignment vertical="center"/>
    </xf>
    <xf numFmtId="0" fontId="126" fillId="0" borderId="0" applyNumberFormat="0" applyFill="0" applyBorder="0" applyAlignment="0" applyProtection="0">
      <alignment vertical="center"/>
    </xf>
    <xf numFmtId="0" fontId="127" fillId="19" borderId="50" applyNumberFormat="0" applyAlignment="0" applyProtection="0">
      <alignment vertical="center"/>
    </xf>
    <xf numFmtId="0" fontId="128" fillId="21" borderId="57" applyNumberFormat="0" applyAlignment="0" applyProtection="0">
      <alignment vertical="center"/>
    </xf>
    <xf numFmtId="0" fontId="129" fillId="0" borderId="58" applyNumberFormat="0" applyFill="0" applyAlignment="0" applyProtection="0">
      <alignment vertical="center"/>
    </xf>
    <xf numFmtId="170" fontId="101" fillId="0" borderId="0"/>
    <xf numFmtId="0" fontId="80" fillId="0" borderId="0"/>
    <xf numFmtId="171" fontId="101" fillId="0" borderId="0"/>
    <xf numFmtId="0" fontId="101" fillId="0" borderId="0"/>
    <xf numFmtId="0" fontId="80" fillId="0" borderId="0"/>
    <xf numFmtId="171" fontId="101" fillId="0" borderId="0"/>
    <xf numFmtId="0" fontId="101" fillId="0" borderId="0"/>
    <xf numFmtId="176" fontId="92" fillId="0" borderId="0"/>
    <xf numFmtId="0" fontId="101" fillId="0" borderId="0"/>
    <xf numFmtId="176" fontId="101" fillId="0" borderId="0">
      <alignment vertical="center"/>
    </xf>
    <xf numFmtId="176" fontId="2" fillId="0" borderId="0"/>
    <xf numFmtId="176" fontId="2" fillId="0" borderId="0"/>
    <xf numFmtId="176" fontId="101" fillId="0" borderId="0">
      <alignment vertical="center"/>
    </xf>
    <xf numFmtId="176" fontId="101" fillId="0" borderId="0">
      <alignment vertical="center"/>
    </xf>
    <xf numFmtId="176" fontId="101" fillId="0" borderId="0">
      <alignment vertical="center"/>
    </xf>
    <xf numFmtId="176" fontId="101" fillId="0" borderId="0">
      <alignment vertical="center"/>
    </xf>
    <xf numFmtId="176" fontId="101" fillId="0" borderId="0">
      <alignment vertical="center"/>
    </xf>
    <xf numFmtId="176" fontId="101" fillId="0" borderId="0">
      <alignment vertical="center"/>
    </xf>
    <xf numFmtId="176" fontId="101" fillId="0" borderId="0">
      <alignment vertical="center"/>
    </xf>
    <xf numFmtId="176" fontId="101" fillId="0" borderId="0">
      <alignment vertical="center"/>
    </xf>
    <xf numFmtId="176" fontId="101" fillId="0" borderId="0">
      <alignment vertical="center"/>
    </xf>
    <xf numFmtId="176" fontId="101" fillId="0" borderId="0">
      <alignment vertical="center"/>
    </xf>
    <xf numFmtId="176" fontId="101" fillId="0" borderId="0">
      <alignment vertical="center"/>
    </xf>
    <xf numFmtId="176" fontId="101" fillId="0" borderId="0">
      <alignment vertical="center"/>
    </xf>
    <xf numFmtId="176" fontId="101" fillId="0" borderId="0">
      <alignment vertical="center"/>
    </xf>
    <xf numFmtId="176" fontId="101" fillId="0" borderId="0">
      <alignment vertical="center"/>
    </xf>
    <xf numFmtId="176" fontId="101" fillId="0" borderId="0">
      <alignment vertical="center"/>
    </xf>
    <xf numFmtId="176" fontId="101" fillId="0" borderId="0">
      <alignment vertical="center"/>
    </xf>
    <xf numFmtId="176" fontId="101" fillId="0" borderId="0">
      <alignment vertical="center"/>
    </xf>
    <xf numFmtId="176" fontId="101" fillId="0" borderId="0">
      <alignment vertical="center"/>
    </xf>
    <xf numFmtId="176" fontId="101" fillId="0" borderId="0">
      <alignment vertical="center"/>
    </xf>
    <xf numFmtId="176" fontId="101" fillId="0" borderId="0"/>
    <xf numFmtId="176" fontId="101" fillId="0" borderId="0"/>
    <xf numFmtId="176" fontId="2" fillId="0" borderId="0"/>
    <xf numFmtId="176" fontId="2" fillId="0" borderId="0"/>
    <xf numFmtId="176" fontId="101" fillId="0" borderId="0"/>
    <xf numFmtId="176" fontId="101" fillId="0" borderId="0"/>
    <xf numFmtId="176" fontId="130" fillId="0" borderId="0">
      <alignment vertical="center"/>
    </xf>
    <xf numFmtId="0" fontId="101" fillId="0" borderId="0"/>
    <xf numFmtId="176" fontId="92" fillId="0" borderId="0"/>
    <xf numFmtId="176" fontId="104" fillId="0" borderId="0"/>
    <xf numFmtId="176" fontId="104" fillId="0" borderId="0"/>
    <xf numFmtId="0" fontId="130" fillId="0" borderId="0">
      <alignment vertical="center"/>
    </xf>
    <xf numFmtId="0" fontId="130" fillId="0" borderId="0">
      <alignment vertical="center"/>
    </xf>
    <xf numFmtId="0" fontId="130" fillId="0" borderId="0">
      <alignment vertical="center"/>
    </xf>
    <xf numFmtId="0" fontId="101" fillId="0" borderId="0">
      <alignment vertical="center"/>
    </xf>
    <xf numFmtId="176" fontId="132" fillId="0" borderId="0" applyNumberFormat="0" applyFill="0" applyBorder="0" applyAlignment="0" applyProtection="0">
      <alignment vertical="top"/>
      <protection locked="0"/>
    </xf>
    <xf numFmtId="172" fontId="92" fillId="0" borderId="0" applyFont="0" applyFill="0" applyBorder="0" applyAlignment="0" applyProtection="0"/>
    <xf numFmtId="176" fontId="92" fillId="0" borderId="0">
      <alignment vertical="center"/>
    </xf>
    <xf numFmtId="0" fontId="92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176" fontId="131" fillId="0" borderId="0"/>
    <xf numFmtId="0" fontId="80" fillId="0" borderId="0"/>
    <xf numFmtId="0" fontId="103" fillId="0" borderId="0" applyNumberFormat="0" applyFill="0" applyBorder="0" applyAlignment="0" applyProtection="0">
      <alignment vertical="top"/>
      <protection locked="0"/>
    </xf>
    <xf numFmtId="0" fontId="111" fillId="41" borderId="0" applyNumberFormat="0" applyBorder="0" applyAlignment="0" applyProtection="0">
      <alignment vertical="center"/>
    </xf>
    <xf numFmtId="0" fontId="111" fillId="42" borderId="0" applyNumberFormat="0" applyBorder="0" applyAlignment="0" applyProtection="0">
      <alignment vertical="center"/>
    </xf>
    <xf numFmtId="0" fontId="111" fillId="43" borderId="0" applyNumberFormat="0" applyBorder="0" applyAlignment="0" applyProtection="0">
      <alignment vertical="center"/>
    </xf>
    <xf numFmtId="0" fontId="111" fillId="44" borderId="0" applyNumberFormat="0" applyBorder="0" applyAlignment="0" applyProtection="0">
      <alignment vertical="center"/>
    </xf>
    <xf numFmtId="0" fontId="111" fillId="40" borderId="0" applyNumberFormat="0" applyBorder="0" applyAlignment="0" applyProtection="0">
      <alignment vertical="center"/>
    </xf>
    <xf numFmtId="0" fontId="111" fillId="37" borderId="0" applyNumberFormat="0" applyBorder="0" applyAlignment="0" applyProtection="0">
      <alignment vertical="center"/>
    </xf>
    <xf numFmtId="0" fontId="111" fillId="47" borderId="0" applyNumberFormat="0" applyBorder="0" applyAlignment="0" applyProtection="0">
      <alignment vertical="center"/>
    </xf>
    <xf numFmtId="0" fontId="111" fillId="38" borderId="0" applyNumberFormat="0" applyBorder="0" applyAlignment="0" applyProtection="0">
      <alignment vertical="center"/>
    </xf>
    <xf numFmtId="0" fontId="111" fillId="48" borderId="0" applyNumberFormat="0" applyBorder="0" applyAlignment="0" applyProtection="0">
      <alignment vertical="center"/>
    </xf>
    <xf numFmtId="0" fontId="111" fillId="44" borderId="0" applyNumberFormat="0" applyBorder="0" applyAlignment="0" applyProtection="0">
      <alignment vertical="center"/>
    </xf>
    <xf numFmtId="0" fontId="111" fillId="47" borderId="0" applyNumberFormat="0" applyBorder="0" applyAlignment="0" applyProtection="0">
      <alignment vertical="center"/>
    </xf>
    <xf numFmtId="0" fontId="111" fillId="49" borderId="0" applyNumberFormat="0" applyBorder="0" applyAlignment="0" applyProtection="0">
      <alignment vertical="center"/>
    </xf>
    <xf numFmtId="0" fontId="109" fillId="51" borderId="0" applyNumberFormat="0" applyBorder="0" applyAlignment="0" applyProtection="0">
      <alignment vertical="center"/>
    </xf>
    <xf numFmtId="0" fontId="109" fillId="38" borderId="0" applyNumberFormat="0" applyBorder="0" applyAlignment="0" applyProtection="0">
      <alignment vertical="center"/>
    </xf>
    <xf numFmtId="0" fontId="109" fillId="48" borderId="0" applyNumberFormat="0" applyBorder="0" applyAlignment="0" applyProtection="0">
      <alignment vertical="center"/>
    </xf>
    <xf numFmtId="0" fontId="109" fillId="52" borderId="0" applyNumberFormat="0" applyBorder="0" applyAlignment="0" applyProtection="0">
      <alignment vertical="center"/>
    </xf>
    <xf numFmtId="0" fontId="109" fillId="50" borderId="0" applyNumberFormat="0" applyBorder="0" applyAlignment="0" applyProtection="0">
      <alignment vertical="center"/>
    </xf>
    <xf numFmtId="0" fontId="109" fillId="53" borderId="0" applyNumberFormat="0" applyBorder="0" applyAlignment="0" applyProtection="0">
      <alignment vertical="center"/>
    </xf>
    <xf numFmtId="173" fontId="138" fillId="0" borderId="0"/>
    <xf numFmtId="173" fontId="138" fillId="0" borderId="0"/>
    <xf numFmtId="0" fontId="118" fillId="43" borderId="0" applyNumberFormat="0" applyBorder="0" applyAlignment="0" applyProtection="0">
      <alignment vertical="center"/>
    </xf>
    <xf numFmtId="0" fontId="110" fillId="43" borderId="0" applyNumberFormat="0" applyBorder="0" applyAlignment="0" applyProtection="0"/>
    <xf numFmtId="0" fontId="110" fillId="43" borderId="0" applyNumberFormat="0" applyBorder="0" applyAlignment="0" applyProtection="0"/>
    <xf numFmtId="0" fontId="110" fillId="43" borderId="0" applyNumberFormat="0" applyBorder="0" applyAlignment="0" applyProtection="0"/>
    <xf numFmtId="0" fontId="110" fillId="43" borderId="0" applyNumberFormat="0" applyBorder="0" applyAlignment="0" applyProtection="0"/>
    <xf numFmtId="0" fontId="110" fillId="43" borderId="0" applyNumberFormat="0" applyBorder="0" applyAlignment="0" applyProtection="0"/>
    <xf numFmtId="0" fontId="110" fillId="43" borderId="0" applyNumberFormat="0" applyBorder="0" applyAlignment="0" applyProtection="0"/>
    <xf numFmtId="0" fontId="110" fillId="43" borderId="0" applyNumberFormat="0" applyBorder="0" applyAlignment="0" applyProtection="0"/>
    <xf numFmtId="0" fontId="110" fillId="43" borderId="0" applyNumberFormat="0" applyBorder="0" applyAlignment="0" applyProtection="0"/>
    <xf numFmtId="0" fontId="110" fillId="43" borderId="0" applyNumberFormat="0" applyBorder="0" applyAlignment="0" applyProtection="0"/>
    <xf numFmtId="0" fontId="110" fillId="43" borderId="0" applyNumberFormat="0" applyBorder="0" applyAlignment="0" applyProtection="0"/>
    <xf numFmtId="0" fontId="110" fillId="43" borderId="0" applyNumberFormat="0" applyBorder="0" applyAlignment="0" applyProtection="0"/>
    <xf numFmtId="0" fontId="110" fillId="43" borderId="0" applyNumberFormat="0" applyBorder="0" applyAlignment="0" applyProtection="0"/>
    <xf numFmtId="0" fontId="110" fillId="43" borderId="0" applyNumberFormat="0" applyBorder="0" applyAlignment="0" applyProtection="0"/>
    <xf numFmtId="0" fontId="110" fillId="43" borderId="0" applyNumberFormat="0" applyBorder="0" applyAlignment="0" applyProtection="0"/>
    <xf numFmtId="0" fontId="110" fillId="43" borderId="0" applyNumberFormat="0" applyBorder="0" applyAlignment="0" applyProtection="0"/>
    <xf numFmtId="0" fontId="110" fillId="43" borderId="0" applyNumberFormat="0" applyBorder="0" applyAlignment="0" applyProtection="0"/>
    <xf numFmtId="0" fontId="110" fillId="43" borderId="0" applyNumberFormat="0" applyBorder="0" applyAlignment="0" applyProtection="0"/>
    <xf numFmtId="0" fontId="110" fillId="43" borderId="0" applyNumberFormat="0" applyBorder="0" applyAlignment="0" applyProtection="0"/>
    <xf numFmtId="0" fontId="110" fillId="43" borderId="0" applyNumberFormat="0" applyBorder="0" applyAlignment="0" applyProtection="0"/>
    <xf numFmtId="0" fontId="110" fillId="43" borderId="0" applyNumberFormat="0" applyBorder="0" applyAlignment="0" applyProtection="0"/>
    <xf numFmtId="0" fontId="110" fillId="43" borderId="0" applyNumberFormat="0" applyBorder="0" applyAlignment="0" applyProtection="0"/>
    <xf numFmtId="0" fontId="110" fillId="43" borderId="0" applyNumberFormat="0" applyBorder="0" applyAlignment="0" applyProtection="0"/>
    <xf numFmtId="0" fontId="110" fillId="43" borderId="0" applyNumberFormat="0" applyBorder="0" applyAlignment="0" applyProtection="0"/>
    <xf numFmtId="0" fontId="110" fillId="43" borderId="0" applyNumberFormat="0" applyBorder="0" applyAlignment="0" applyProtection="0"/>
    <xf numFmtId="0" fontId="110" fillId="43" borderId="0" applyNumberFormat="0" applyBorder="0" applyAlignment="0" applyProtection="0"/>
    <xf numFmtId="0" fontId="110" fillId="43" borderId="0" applyNumberFormat="0" applyBorder="0" applyAlignment="0" applyProtection="0"/>
    <xf numFmtId="0" fontId="110" fillId="43" borderId="0" applyNumberFormat="0" applyBorder="0" applyAlignment="0" applyProtection="0"/>
    <xf numFmtId="0" fontId="110" fillId="43" borderId="0" applyNumberFormat="0" applyBorder="0" applyAlignment="0" applyProtection="0"/>
    <xf numFmtId="0" fontId="110" fillId="43" borderId="0" applyNumberFormat="0" applyBorder="0" applyAlignment="0" applyProtection="0"/>
    <xf numFmtId="0" fontId="110" fillId="43" borderId="0" applyNumberFormat="0" applyBorder="0" applyAlignment="0" applyProtection="0"/>
    <xf numFmtId="0" fontId="110" fillId="43" borderId="0" applyNumberFormat="0" applyBorder="0" applyAlignment="0" applyProtection="0"/>
    <xf numFmtId="0" fontId="110" fillId="43" borderId="0" applyNumberFormat="0" applyBorder="0" applyAlignment="0" applyProtection="0"/>
    <xf numFmtId="0" fontId="110" fillId="43" borderId="0" applyNumberFormat="0" applyBorder="0" applyAlignment="0" applyProtection="0"/>
    <xf numFmtId="0" fontId="119" fillId="42" borderId="0" applyNumberFormat="0" applyBorder="0" applyAlignment="0" applyProtection="0">
      <alignment vertical="center"/>
    </xf>
    <xf numFmtId="0" fontId="115" fillId="42" borderId="0" applyNumberFormat="0" applyBorder="0" applyAlignment="0" applyProtection="0"/>
    <xf numFmtId="0" fontId="115" fillId="42" borderId="0" applyNumberFormat="0" applyBorder="0" applyAlignment="0" applyProtection="0"/>
    <xf numFmtId="0" fontId="115" fillId="42" borderId="0" applyNumberFormat="0" applyBorder="0" applyAlignment="0" applyProtection="0"/>
    <xf numFmtId="0" fontId="115" fillId="42" borderId="0" applyNumberFormat="0" applyBorder="0" applyAlignment="0" applyProtection="0"/>
    <xf numFmtId="0" fontId="115" fillId="42" borderId="0" applyNumberFormat="0" applyBorder="0" applyAlignment="0" applyProtection="0"/>
    <xf numFmtId="0" fontId="115" fillId="42" borderId="0" applyNumberFormat="0" applyBorder="0" applyAlignment="0" applyProtection="0"/>
    <xf numFmtId="0" fontId="115" fillId="42" borderId="0" applyNumberFormat="0" applyBorder="0" applyAlignment="0" applyProtection="0"/>
    <xf numFmtId="0" fontId="115" fillId="42" borderId="0" applyNumberFormat="0" applyBorder="0" applyAlignment="0" applyProtection="0"/>
    <xf numFmtId="0" fontId="115" fillId="42" borderId="0" applyNumberFormat="0" applyBorder="0" applyAlignment="0" applyProtection="0"/>
    <xf numFmtId="0" fontId="115" fillId="42" borderId="0" applyNumberFormat="0" applyBorder="0" applyAlignment="0" applyProtection="0"/>
    <xf numFmtId="0" fontId="115" fillId="42" borderId="0" applyNumberFormat="0" applyBorder="0" applyAlignment="0" applyProtection="0"/>
    <xf numFmtId="0" fontId="115" fillId="42" borderId="0" applyNumberFormat="0" applyBorder="0" applyAlignment="0" applyProtection="0"/>
    <xf numFmtId="0" fontId="115" fillId="42" borderId="0" applyNumberFormat="0" applyBorder="0" applyAlignment="0" applyProtection="0"/>
    <xf numFmtId="0" fontId="115" fillId="42" borderId="0" applyNumberFormat="0" applyBorder="0" applyAlignment="0" applyProtection="0"/>
    <xf numFmtId="0" fontId="115" fillId="42" borderId="0" applyNumberFormat="0" applyBorder="0" applyAlignment="0" applyProtection="0"/>
    <xf numFmtId="0" fontId="115" fillId="42" borderId="0" applyNumberFormat="0" applyBorder="0" applyAlignment="0" applyProtection="0"/>
    <xf numFmtId="0" fontId="115" fillId="42" borderId="0" applyNumberFormat="0" applyBorder="0" applyAlignment="0" applyProtection="0"/>
    <xf numFmtId="0" fontId="115" fillId="42" borderId="0" applyNumberFormat="0" applyBorder="0" applyAlignment="0" applyProtection="0"/>
    <xf numFmtId="0" fontId="115" fillId="42" borderId="0" applyNumberFormat="0" applyBorder="0" applyAlignment="0" applyProtection="0"/>
    <xf numFmtId="0" fontId="115" fillId="42" borderId="0" applyNumberFormat="0" applyBorder="0" applyAlignment="0" applyProtection="0"/>
    <xf numFmtId="0" fontId="115" fillId="42" borderId="0" applyNumberFormat="0" applyBorder="0" applyAlignment="0" applyProtection="0"/>
    <xf numFmtId="0" fontId="115" fillId="42" borderId="0" applyNumberFormat="0" applyBorder="0" applyAlignment="0" applyProtection="0"/>
    <xf numFmtId="0" fontId="115" fillId="42" borderId="0" applyNumberFormat="0" applyBorder="0" applyAlignment="0" applyProtection="0"/>
    <xf numFmtId="0" fontId="115" fillId="42" borderId="0" applyNumberFormat="0" applyBorder="0" applyAlignment="0" applyProtection="0"/>
    <xf numFmtId="0" fontId="115" fillId="42" borderId="0" applyNumberFormat="0" applyBorder="0" applyAlignment="0" applyProtection="0"/>
    <xf numFmtId="0" fontId="115" fillId="42" borderId="0" applyNumberFormat="0" applyBorder="0" applyAlignment="0" applyProtection="0"/>
    <xf numFmtId="0" fontId="115" fillId="42" borderId="0" applyNumberFormat="0" applyBorder="0" applyAlignment="0" applyProtection="0"/>
    <xf numFmtId="0" fontId="115" fillId="42" borderId="0" applyNumberFormat="0" applyBorder="0" applyAlignment="0" applyProtection="0"/>
    <xf numFmtId="0" fontId="115" fillId="42" borderId="0" applyNumberFormat="0" applyBorder="0" applyAlignment="0" applyProtection="0"/>
    <xf numFmtId="0" fontId="115" fillId="42" borderId="0" applyNumberFormat="0" applyBorder="0" applyAlignment="0" applyProtection="0"/>
    <xf numFmtId="0" fontId="115" fillId="42" borderId="0" applyNumberFormat="0" applyBorder="0" applyAlignment="0" applyProtection="0"/>
    <xf numFmtId="0" fontId="115" fillId="42" borderId="0" applyNumberFormat="0" applyBorder="0" applyAlignment="0" applyProtection="0"/>
    <xf numFmtId="0" fontId="115" fillId="42" borderId="0" applyNumberFormat="0" applyBorder="0" applyAlignment="0" applyProtection="0"/>
    <xf numFmtId="171" fontId="91" fillId="0" borderId="0"/>
    <xf numFmtId="0" fontId="109" fillId="58" borderId="0" applyNumberFormat="0" applyBorder="0" applyAlignment="0" applyProtection="0">
      <alignment vertical="center"/>
    </xf>
    <xf numFmtId="0" fontId="109" fillId="54" borderId="0" applyNumberFormat="0" applyBorder="0" applyAlignment="0" applyProtection="0">
      <alignment vertical="center"/>
    </xf>
    <xf numFmtId="0" fontId="109" fillId="55" borderId="0" applyNumberFormat="0" applyBorder="0" applyAlignment="0" applyProtection="0">
      <alignment vertical="center"/>
    </xf>
    <xf numFmtId="0" fontId="109" fillId="52" borderId="0" applyNumberFormat="0" applyBorder="0" applyAlignment="0" applyProtection="0">
      <alignment vertical="center"/>
    </xf>
    <xf numFmtId="0" fontId="109" fillId="50" borderId="0" applyNumberFormat="0" applyBorder="0" applyAlignment="0" applyProtection="0">
      <alignment vertical="center"/>
    </xf>
    <xf numFmtId="0" fontId="109" fillId="56" borderId="0" applyNumberFormat="0" applyBorder="0" applyAlignment="0" applyProtection="0">
      <alignment vertical="center"/>
    </xf>
    <xf numFmtId="0" fontId="125" fillId="57" borderId="55" applyNumberFormat="0" applyAlignment="0" applyProtection="0">
      <alignment vertical="center"/>
    </xf>
    <xf numFmtId="0" fontId="111" fillId="39" borderId="56" applyNumberFormat="0" applyFont="0" applyAlignment="0" applyProtection="0">
      <alignment vertical="center"/>
    </xf>
    <xf numFmtId="0" fontId="114" fillId="45" borderId="50" applyNumberFormat="0" applyAlignment="0" applyProtection="0">
      <alignment vertical="center"/>
    </xf>
    <xf numFmtId="0" fontId="127" fillId="37" borderId="50" applyNumberFormat="0" applyAlignment="0" applyProtection="0">
      <alignment vertical="center"/>
    </xf>
    <xf numFmtId="0" fontId="128" fillId="45" borderId="57" applyNumberFormat="0" applyAlignment="0" applyProtection="0">
      <alignment vertical="center"/>
    </xf>
    <xf numFmtId="0" fontId="112" fillId="46" borderId="0" applyNumberFormat="0" applyBorder="0" applyAlignment="0" applyProtection="0">
      <alignment vertical="center"/>
    </xf>
    <xf numFmtId="0" fontId="2" fillId="0" borderId="0"/>
  </cellStyleXfs>
  <cellXfs count="485">
    <xf numFmtId="0" fontId="0" fillId="0" borderId="0" xfId="0"/>
    <xf numFmtId="0" fontId="3" fillId="0" borderId="0" xfId="2" applyFont="1"/>
    <xf numFmtId="0" fontId="4" fillId="0" borderId="0" xfId="2" applyFont="1" applyAlignment="1">
      <alignment horizontal="center"/>
    </xf>
    <xf numFmtId="0" fontId="4" fillId="0" borderId="0" xfId="2" applyFont="1" applyAlignment="1">
      <alignment horizontal="right"/>
    </xf>
    <xf numFmtId="0" fontId="4" fillId="0" borderId="0" xfId="2" applyFont="1"/>
    <xf numFmtId="0" fontId="5" fillId="0" borderId="0" xfId="2" applyFont="1"/>
    <xf numFmtId="0" fontId="7" fillId="0" borderId="0" xfId="2" applyFont="1"/>
    <xf numFmtId="0" fontId="8" fillId="0" borderId="0" xfId="2" applyFont="1" applyAlignment="1">
      <alignment horizontal="center"/>
    </xf>
    <xf numFmtId="0" fontId="9" fillId="0" borderId="0" xfId="2" applyFont="1"/>
    <xf numFmtId="0" fontId="10" fillId="0" borderId="0" xfId="2" applyFont="1" applyAlignment="1">
      <alignment horizontal="left"/>
    </xf>
    <xf numFmtId="0" fontId="10" fillId="0" borderId="0" xfId="2" applyFont="1" applyAlignment="1">
      <alignment horizontal="center"/>
    </xf>
    <xf numFmtId="0" fontId="4" fillId="0" borderId="0" xfId="0" applyFont="1" applyAlignment="1">
      <alignment horizontal="right"/>
    </xf>
    <xf numFmtId="0" fontId="11" fillId="0" borderId="0" xfId="1" applyFont="1" applyFill="1" applyAlignment="1" applyProtection="1"/>
    <xf numFmtId="0" fontId="9" fillId="0" borderId="0" xfId="0" applyFont="1"/>
    <xf numFmtId="0" fontId="12" fillId="0" borderId="0" xfId="0" applyFont="1"/>
    <xf numFmtId="0" fontId="12" fillId="0" borderId="0" xfId="0" applyFont="1" applyAlignment="1">
      <alignment horizontal="right"/>
    </xf>
    <xf numFmtId="0" fontId="12" fillId="0" borderId="0" xfId="2" applyFont="1" applyAlignment="1">
      <alignment horizontal="center"/>
    </xf>
    <xf numFmtId="0" fontId="12" fillId="0" borderId="0" xfId="2" applyFont="1"/>
    <xf numFmtId="0" fontId="13" fillId="0" borderId="0" xfId="1" applyFont="1" applyFill="1" applyAlignment="1" applyProtection="1"/>
    <xf numFmtId="0" fontId="9" fillId="0" borderId="0" xfId="0" applyFont="1" applyAlignment="1">
      <alignment horizontal="right"/>
    </xf>
    <xf numFmtId="0" fontId="8" fillId="0" borderId="0" xfId="0" applyFont="1"/>
    <xf numFmtId="0" fontId="4" fillId="0" borderId="0" xfId="0" applyFont="1"/>
    <xf numFmtId="0" fontId="10" fillId="0" borderId="0" xfId="2" applyFont="1"/>
    <xf numFmtId="0" fontId="8" fillId="0" borderId="0" xfId="3" applyFont="1" applyAlignment="1">
      <alignment horizontal="left" vertical="center"/>
    </xf>
    <xf numFmtId="0" fontId="9" fillId="0" borderId="0" xfId="2" applyFont="1" applyAlignment="1">
      <alignment vertical="center"/>
    </xf>
    <xf numFmtId="1" fontId="15" fillId="0" borderId="0" xfId="3" applyNumberFormat="1" applyFont="1" applyAlignment="1">
      <alignment horizontal="left" vertical="center"/>
    </xf>
    <xf numFmtId="0" fontId="16" fillId="0" borderId="0" xfId="3" applyFont="1" applyAlignment="1">
      <alignment vertical="center"/>
    </xf>
    <xf numFmtId="0" fontId="8" fillId="0" borderId="0" xfId="3" applyFont="1" applyAlignment="1">
      <alignment vertical="center"/>
    </xf>
    <xf numFmtId="0" fontId="16" fillId="0" borderId="0" xfId="4" applyFont="1" applyAlignment="1">
      <alignment horizontal="left" vertical="center"/>
    </xf>
    <xf numFmtId="0" fontId="16" fillId="0" borderId="0" xfId="4" applyFont="1" applyAlignment="1">
      <alignment vertical="center"/>
    </xf>
    <xf numFmtId="0" fontId="17" fillId="0" borderId="0" xfId="4" applyFont="1" applyAlignment="1">
      <alignment vertical="center"/>
    </xf>
    <xf numFmtId="0" fontId="18" fillId="0" borderId="0" xfId="4" applyFont="1" applyAlignment="1">
      <alignment vertical="center"/>
    </xf>
    <xf numFmtId="0" fontId="18" fillId="0" borderId="0" xfId="3" applyFont="1" applyAlignment="1">
      <alignment vertical="center"/>
    </xf>
    <xf numFmtId="0" fontId="17" fillId="0" borderId="0" xfId="3" applyFont="1" applyAlignment="1">
      <alignment horizontal="right" vertical="center"/>
    </xf>
    <xf numFmtId="0" fontId="10" fillId="0" borderId="0" xfId="4" applyFont="1" applyAlignment="1">
      <alignment vertical="center"/>
    </xf>
    <xf numFmtId="0" fontId="16" fillId="0" borderId="0" xfId="4" applyFont="1" applyAlignment="1">
      <alignment horizontal="right" vertical="center"/>
    </xf>
    <xf numFmtId="1" fontId="9" fillId="0" borderId="0" xfId="3" applyNumberFormat="1" applyFont="1" applyAlignment="1">
      <alignment horizontal="left" vertical="center"/>
    </xf>
    <xf numFmtId="0" fontId="9" fillId="0" borderId="0" xfId="3" applyFont="1" applyAlignment="1">
      <alignment vertical="center"/>
    </xf>
    <xf numFmtId="0" fontId="19" fillId="0" borderId="0" xfId="2" applyFont="1" applyAlignment="1">
      <alignment vertical="center"/>
    </xf>
    <xf numFmtId="16" fontId="16" fillId="0" borderId="0" xfId="3" quotePrefix="1" applyNumberFormat="1" applyFont="1" applyAlignment="1">
      <alignment horizontal="center" vertical="center"/>
    </xf>
    <xf numFmtId="16" fontId="16" fillId="0" borderId="0" xfId="3" applyNumberFormat="1" applyFont="1" applyAlignment="1">
      <alignment horizontal="center" vertical="center"/>
    </xf>
    <xf numFmtId="0" fontId="19" fillId="0" borderId="0" xfId="0" applyFont="1"/>
    <xf numFmtId="0" fontId="19" fillId="0" borderId="0" xfId="4" applyFont="1" applyAlignment="1">
      <alignment vertical="center"/>
    </xf>
    <xf numFmtId="0" fontId="19" fillId="0" borderId="0" xfId="3" applyFont="1" applyAlignment="1">
      <alignment vertical="center"/>
    </xf>
    <xf numFmtId="16" fontId="14" fillId="0" borderId="0" xfId="2" applyNumberFormat="1" applyFont="1" applyAlignment="1">
      <alignment horizontal="center"/>
    </xf>
    <xf numFmtId="0" fontId="20" fillId="0" borderId="0" xfId="3" applyFont="1" applyAlignment="1">
      <alignment vertical="center"/>
    </xf>
    <xf numFmtId="0" fontId="21" fillId="0" borderId="0" xfId="3" applyFont="1" applyAlignment="1">
      <alignment horizontal="right" vertical="center"/>
    </xf>
    <xf numFmtId="16" fontId="21" fillId="0" borderId="0" xfId="3" quotePrefix="1" applyNumberFormat="1" applyFont="1" applyAlignment="1">
      <alignment horizontal="center" vertical="center"/>
    </xf>
    <xf numFmtId="16" fontId="21" fillId="0" borderId="0" xfId="3" applyNumberFormat="1" applyFont="1" applyAlignment="1">
      <alignment horizontal="center" vertical="center"/>
    </xf>
    <xf numFmtId="0" fontId="21" fillId="0" borderId="0" xfId="4" applyFont="1" applyAlignment="1">
      <alignment horizontal="left" vertical="center"/>
    </xf>
    <xf numFmtId="0" fontId="21" fillId="0" borderId="0" xfId="4" applyFont="1" applyAlignment="1">
      <alignment vertical="center"/>
    </xf>
    <xf numFmtId="16" fontId="22" fillId="0" borderId="0" xfId="2" applyNumberFormat="1" applyFont="1" applyAlignment="1">
      <alignment horizontal="center"/>
    </xf>
    <xf numFmtId="0" fontId="21" fillId="0" borderId="0" xfId="2" applyFont="1" applyAlignment="1">
      <alignment horizontal="left"/>
    </xf>
    <xf numFmtId="0" fontId="20" fillId="0" borderId="0" xfId="3" applyFont="1" applyAlignment="1">
      <alignment horizontal="left" vertical="center"/>
    </xf>
    <xf numFmtId="0" fontId="21" fillId="0" borderId="0" xfId="2" applyFont="1"/>
    <xf numFmtId="0" fontId="4" fillId="0" borderId="0" xfId="5" applyFont="1"/>
    <xf numFmtId="0" fontId="23" fillId="0" borderId="0" xfId="5" applyFont="1" applyAlignment="1">
      <alignment horizontal="center"/>
    </xf>
    <xf numFmtId="0" fontId="24" fillId="0" borderId="0" xfId="5" applyFont="1" applyAlignment="1">
      <alignment horizontal="center"/>
    </xf>
    <xf numFmtId="0" fontId="25" fillId="0" borderId="0" xfId="5" applyFont="1"/>
    <xf numFmtId="164" fontId="23" fillId="0" borderId="0" xfId="5" applyNumberFormat="1" applyFont="1" applyAlignment="1">
      <alignment horizontal="center"/>
    </xf>
    <xf numFmtId="0" fontId="23" fillId="0" borderId="0" xfId="5" applyFont="1" applyAlignment="1">
      <alignment horizontal="centerContinuous"/>
    </xf>
    <xf numFmtId="0" fontId="25" fillId="0" borderId="0" xfId="5" applyFont="1" applyAlignment="1">
      <alignment horizontal="centerContinuous"/>
    </xf>
    <xf numFmtId="0" fontId="26" fillId="2" borderId="0" xfId="2" applyFont="1" applyFill="1" applyAlignment="1">
      <alignment horizontal="center"/>
    </xf>
    <xf numFmtId="0" fontId="26" fillId="2" borderId="0" xfId="2" applyFont="1" applyFill="1" applyAlignment="1">
      <alignment horizontal="left"/>
    </xf>
    <xf numFmtId="0" fontId="27" fillId="2" borderId="0" xfId="2" applyFont="1" applyFill="1"/>
    <xf numFmtId="0" fontId="28" fillId="2" borderId="0" xfId="2" applyFont="1" applyFill="1"/>
    <xf numFmtId="0" fontId="29" fillId="2" borderId="0" xfId="2" applyFont="1" applyFill="1" applyAlignment="1">
      <alignment horizontal="center"/>
    </xf>
    <xf numFmtId="0" fontId="29" fillId="2" borderId="0" xfId="2" applyFont="1" applyFill="1" applyAlignment="1">
      <alignment horizontal="left"/>
    </xf>
    <xf numFmtId="0" fontId="21" fillId="2" borderId="0" xfId="2" applyFont="1" applyFill="1"/>
    <xf numFmtId="0" fontId="30" fillId="2" borderId="0" xfId="2" applyFont="1" applyFill="1"/>
    <xf numFmtId="0" fontId="30" fillId="2" borderId="0" xfId="2" applyFont="1" applyFill="1" applyAlignment="1">
      <alignment horizontal="right"/>
    </xf>
    <xf numFmtId="0" fontId="23" fillId="2" borderId="0" xfId="2" applyFont="1" applyFill="1" applyAlignment="1">
      <alignment horizontal="centerContinuous"/>
    </xf>
    <xf numFmtId="0" fontId="4" fillId="2" borderId="0" xfId="2" applyFont="1" applyFill="1"/>
    <xf numFmtId="0" fontId="21" fillId="2" borderId="0" xfId="2" applyFont="1" applyFill="1" applyAlignment="1">
      <alignment horizontal="centerContinuous"/>
    </xf>
    <xf numFmtId="0" fontId="4" fillId="2" borderId="0" xfId="2" applyFont="1" applyFill="1" applyAlignment="1">
      <alignment horizontal="left"/>
    </xf>
    <xf numFmtId="0" fontId="31" fillId="2" borderId="0" xfId="2" applyFont="1" applyFill="1"/>
    <xf numFmtId="0" fontId="32" fillId="2" borderId="0" xfId="2" applyFont="1" applyFill="1"/>
    <xf numFmtId="165" fontId="33" fillId="2" borderId="0" xfId="1" applyNumberFormat="1" applyFont="1" applyFill="1" applyAlignment="1" applyProtection="1"/>
    <xf numFmtId="0" fontId="34" fillId="2" borderId="0" xfId="2" applyFont="1" applyFill="1"/>
    <xf numFmtId="0" fontId="34" fillId="2" borderId="0" xfId="2" applyFont="1" applyFill="1" applyAlignment="1">
      <alignment horizontal="right"/>
    </xf>
    <xf numFmtId="0" fontId="35" fillId="2" borderId="0" xfId="2" applyFont="1" applyFill="1" applyAlignment="1">
      <alignment horizontal="centerContinuous"/>
    </xf>
    <xf numFmtId="0" fontId="35" fillId="2" borderId="0" xfId="2" applyFont="1" applyFill="1" applyAlignment="1">
      <alignment horizontal="center"/>
    </xf>
    <xf numFmtId="15" fontId="35" fillId="2" borderId="0" xfId="2" quotePrefix="1" applyNumberFormat="1" applyFont="1" applyFill="1" applyAlignment="1">
      <alignment horizontal="center"/>
    </xf>
    <xf numFmtId="15" fontId="35" fillId="2" borderId="0" xfId="2" quotePrefix="1" applyNumberFormat="1" applyFont="1" applyFill="1" applyAlignment="1">
      <alignment horizontal="left"/>
    </xf>
    <xf numFmtId="0" fontId="36" fillId="2" borderId="0" xfId="2" applyFont="1" applyFill="1"/>
    <xf numFmtId="165" fontId="37" fillId="2" borderId="0" xfId="1" applyNumberFormat="1" applyFont="1" applyFill="1" applyAlignment="1" applyProtection="1"/>
    <xf numFmtId="0" fontId="20" fillId="2" borderId="0" xfId="2" applyFont="1" applyFill="1" applyAlignment="1">
      <alignment horizontal="right"/>
    </xf>
    <xf numFmtId="15" fontId="20" fillId="2" borderId="0" xfId="2" applyNumberFormat="1" applyFont="1" applyFill="1" applyAlignment="1">
      <alignment horizontal="center"/>
    </xf>
    <xf numFmtId="164" fontId="38" fillId="2" borderId="0" xfId="2" applyNumberFormat="1" applyFont="1" applyFill="1"/>
    <xf numFmtId="164" fontId="38" fillId="2" borderId="0" xfId="2" applyNumberFormat="1" applyFont="1" applyFill="1" applyAlignment="1">
      <alignment horizontal="left"/>
    </xf>
    <xf numFmtId="0" fontId="21" fillId="2" borderId="0" xfId="6" applyFont="1" applyFill="1" applyAlignment="1">
      <alignment horizontal="left" vertical="center" wrapText="1"/>
    </xf>
    <xf numFmtId="0" fontId="40" fillId="2" borderId="0" xfId="0" applyFont="1" applyFill="1" applyAlignment="1">
      <alignment horizontal="left"/>
    </xf>
    <xf numFmtId="16" fontId="40" fillId="2" borderId="0" xfId="5" applyNumberFormat="1" applyFont="1" applyFill="1" applyAlignment="1">
      <alignment horizontal="left"/>
    </xf>
    <xf numFmtId="0" fontId="41" fillId="2" borderId="0" xfId="2" applyFont="1" applyFill="1"/>
    <xf numFmtId="0" fontId="42" fillId="2" borderId="0" xfId="2" applyFont="1" applyFill="1"/>
    <xf numFmtId="0" fontId="5" fillId="6" borderId="1" xfId="0" applyFont="1" applyFill="1" applyBorder="1"/>
    <xf numFmtId="16" fontId="38" fillId="6" borderId="1" xfId="5" applyNumberFormat="1" applyFont="1" applyFill="1" applyBorder="1" applyAlignment="1">
      <alignment horizontal="center"/>
    </xf>
    <xf numFmtId="16" fontId="38" fillId="2" borderId="0" xfId="5" applyNumberFormat="1" applyFont="1" applyFill="1" applyAlignment="1">
      <alignment horizontal="left"/>
    </xf>
    <xf numFmtId="0" fontId="4" fillId="2" borderId="0" xfId="2" applyFont="1" applyFill="1" applyAlignment="1">
      <alignment horizontal="right"/>
    </xf>
    <xf numFmtId="0" fontId="43" fillId="2" borderId="0" xfId="4" applyFont="1" applyFill="1" applyAlignment="1">
      <alignment vertical="center"/>
    </xf>
    <xf numFmtId="165" fontId="4" fillId="2" borderId="0" xfId="5" applyNumberFormat="1" applyFont="1" applyFill="1"/>
    <xf numFmtId="16" fontId="4" fillId="2" borderId="0" xfId="2" applyNumberFormat="1" applyFont="1" applyFill="1"/>
    <xf numFmtId="0" fontId="38" fillId="2" borderId="0" xfId="4" applyFont="1" applyFill="1" applyAlignment="1">
      <alignment vertical="center"/>
    </xf>
    <xf numFmtId="0" fontId="23" fillId="2" borderId="0" xfId="4" applyFont="1" applyFill="1" applyAlignment="1">
      <alignment vertical="center"/>
    </xf>
    <xf numFmtId="0" fontId="45" fillId="2" borderId="0" xfId="2" applyFont="1" applyFill="1" applyAlignment="1">
      <alignment horizontal="right" vertical="center"/>
    </xf>
    <xf numFmtId="0" fontId="20" fillId="2" borderId="0" xfId="4" applyFont="1" applyFill="1" applyAlignment="1">
      <alignment vertical="center"/>
    </xf>
    <xf numFmtId="0" fontId="5" fillId="2" borderId="0" xfId="3" applyFont="1" applyFill="1" applyAlignment="1">
      <alignment vertical="center"/>
    </xf>
    <xf numFmtId="0" fontId="43" fillId="2" borderId="0" xfId="3" applyFont="1" applyFill="1" applyAlignment="1">
      <alignment vertical="center"/>
    </xf>
    <xf numFmtId="1" fontId="46" fillId="2" borderId="0" xfId="3" applyNumberFormat="1" applyFont="1" applyFill="1" applyAlignment="1">
      <alignment horizontal="left" vertical="center"/>
    </xf>
    <xf numFmtId="0" fontId="28" fillId="0" borderId="0" xfId="2" applyFont="1" applyAlignment="1">
      <alignment horizontal="left"/>
    </xf>
    <xf numFmtId="0" fontId="28" fillId="0" borderId="0" xfId="2" applyFont="1"/>
    <xf numFmtId="0" fontId="29" fillId="0" borderId="0" xfId="2" applyFont="1" applyAlignment="1">
      <alignment wrapText="1"/>
    </xf>
    <xf numFmtId="0" fontId="47" fillId="0" borderId="0" xfId="2" applyFont="1" applyAlignment="1">
      <alignment horizontal="left"/>
    </xf>
    <xf numFmtId="0" fontId="48" fillId="2" borderId="0" xfId="2" applyFont="1" applyFill="1" applyAlignment="1">
      <alignment horizontal="center"/>
    </xf>
    <xf numFmtId="0" fontId="48" fillId="2" borderId="0" xfId="2" applyFont="1" applyFill="1" applyAlignment="1">
      <alignment horizontal="left"/>
    </xf>
    <xf numFmtId="165" fontId="49" fillId="0" borderId="0" xfId="1" applyNumberFormat="1" applyFont="1" applyFill="1" applyAlignment="1" applyProtection="1">
      <alignment horizontal="left"/>
    </xf>
    <xf numFmtId="0" fontId="50" fillId="0" borderId="0" xfId="2" applyFont="1" applyAlignment="1">
      <alignment horizontal="left"/>
    </xf>
    <xf numFmtId="0" fontId="50" fillId="0" borderId="0" xfId="2" applyFont="1" applyAlignment="1">
      <alignment horizontal="right"/>
    </xf>
    <xf numFmtId="0" fontId="50" fillId="0" borderId="0" xfId="2" applyFont="1" applyAlignment="1">
      <alignment horizontal="center"/>
    </xf>
    <xf numFmtId="2" fontId="51" fillId="0" borderId="0" xfId="0" applyNumberFormat="1" applyFont="1" applyAlignment="1">
      <alignment horizontal="center"/>
    </xf>
    <xf numFmtId="2" fontId="51" fillId="0" borderId="0" xfId="0" applyNumberFormat="1" applyFont="1" applyAlignment="1">
      <alignment horizontal="left"/>
    </xf>
    <xf numFmtId="0" fontId="52" fillId="0" borderId="0" xfId="2" applyFont="1" applyAlignment="1">
      <alignment horizontal="right"/>
    </xf>
    <xf numFmtId="0" fontId="52" fillId="0" borderId="0" xfId="2" applyFont="1" applyAlignment="1">
      <alignment horizontal="center"/>
    </xf>
    <xf numFmtId="15" fontId="42" fillId="0" borderId="0" xfId="2" quotePrefix="1" applyNumberFormat="1" applyFont="1" applyAlignment="1">
      <alignment horizontal="center"/>
    </xf>
    <xf numFmtId="0" fontId="32" fillId="0" borderId="0" xfId="2" applyFont="1"/>
    <xf numFmtId="165" fontId="53" fillId="0" borderId="0" xfId="1" applyNumberFormat="1" applyFont="1" applyFill="1" applyAlignment="1" applyProtection="1">
      <alignment horizontal="left"/>
    </xf>
    <xf numFmtId="0" fontId="52" fillId="0" borderId="6" xfId="2" applyFont="1" applyBorder="1" applyAlignment="1">
      <alignment horizontal="center"/>
    </xf>
    <xf numFmtId="0" fontId="42" fillId="0" borderId="0" xfId="2" applyFont="1" applyAlignment="1">
      <alignment horizontal="left" vertical="center"/>
    </xf>
    <xf numFmtId="0" fontId="5" fillId="3" borderId="1" xfId="2" applyFont="1" applyFill="1" applyBorder="1" applyAlignment="1">
      <alignment horizontal="center" vertical="center"/>
    </xf>
    <xf numFmtId="0" fontId="5" fillId="3" borderId="4" xfId="2" applyFont="1" applyFill="1" applyBorder="1" applyAlignment="1">
      <alignment horizontal="center" vertical="center"/>
    </xf>
    <xf numFmtId="0" fontId="4" fillId="6" borderId="0" xfId="2" applyFont="1" applyFill="1"/>
    <xf numFmtId="0" fontId="5" fillId="6" borderId="0" xfId="2" applyFont="1" applyFill="1" applyAlignment="1">
      <alignment horizontal="left" vertical="center"/>
    </xf>
    <xf numFmtId="0" fontId="5" fillId="3" borderId="12" xfId="2" applyFont="1" applyFill="1" applyBorder="1" applyAlignment="1">
      <alignment horizontal="center" vertical="center"/>
    </xf>
    <xf numFmtId="0" fontId="5" fillId="3" borderId="10" xfId="2" applyFont="1" applyFill="1" applyBorder="1" applyAlignment="1">
      <alignment horizontal="center" vertical="center"/>
    </xf>
    <xf numFmtId="0" fontId="5" fillId="3" borderId="0" xfId="2" applyFont="1" applyFill="1" applyAlignment="1">
      <alignment horizontal="center" vertical="center"/>
    </xf>
    <xf numFmtId="0" fontId="4" fillId="6" borderId="2" xfId="2" applyFont="1" applyFill="1" applyBorder="1" applyAlignment="1">
      <alignment horizontal="left"/>
    </xf>
    <xf numFmtId="0" fontId="4" fillId="6" borderId="10" xfId="2" applyFont="1" applyFill="1" applyBorder="1" applyAlignment="1">
      <alignment horizontal="left"/>
    </xf>
    <xf numFmtId="0" fontId="4" fillId="6" borderId="3" xfId="2" applyFont="1" applyFill="1" applyBorder="1" applyAlignment="1">
      <alignment horizontal="right"/>
    </xf>
    <xf numFmtId="0" fontId="4" fillId="6" borderId="10" xfId="2" applyFont="1" applyFill="1" applyBorder="1" applyAlignment="1">
      <alignment horizontal="right"/>
    </xf>
    <xf numFmtId="0" fontId="4" fillId="6" borderId="4" xfId="2" applyFont="1" applyFill="1" applyBorder="1" applyAlignment="1">
      <alignment horizontal="right"/>
    </xf>
    <xf numFmtId="0" fontId="20" fillId="6" borderId="14" xfId="0" applyFont="1" applyFill="1" applyBorder="1" applyAlignment="1">
      <alignment horizontal="left"/>
    </xf>
    <xf numFmtId="0" fontId="20" fillId="6" borderId="15" xfId="0" applyFont="1" applyFill="1" applyBorder="1" applyAlignment="1">
      <alignment horizontal="left"/>
    </xf>
    <xf numFmtId="16" fontId="20" fillId="6" borderId="16" xfId="2" applyNumberFormat="1" applyFont="1" applyFill="1" applyBorder="1" applyAlignment="1">
      <alignment horizontal="right"/>
    </xf>
    <xf numFmtId="16" fontId="5" fillId="6" borderId="16" xfId="2" quotePrefix="1" applyNumberFormat="1" applyFont="1" applyFill="1" applyBorder="1" applyAlignment="1">
      <alignment horizontal="center"/>
    </xf>
    <xf numFmtId="16" fontId="20" fillId="6" borderId="16" xfId="2" applyNumberFormat="1" applyFont="1" applyFill="1" applyBorder="1" applyAlignment="1">
      <alignment horizontal="center"/>
    </xf>
    <xf numFmtId="0" fontId="38" fillId="6" borderId="0" xfId="2" applyFont="1" applyFill="1"/>
    <xf numFmtId="0" fontId="5" fillId="6" borderId="0" xfId="5" applyFont="1" applyFill="1" applyAlignment="1">
      <alignment horizontal="left"/>
    </xf>
    <xf numFmtId="164" fontId="54" fillId="6" borderId="11" xfId="0" applyNumberFormat="1" applyFont="1" applyFill="1" applyBorder="1" applyAlignment="1">
      <alignment horizontal="center" vertical="center"/>
    </xf>
    <xf numFmtId="164" fontId="54" fillId="6" borderId="13" xfId="0" applyNumberFormat="1" applyFont="1" applyFill="1" applyBorder="1" applyAlignment="1">
      <alignment horizontal="center" vertical="center"/>
    </xf>
    <xf numFmtId="164" fontId="54" fillId="6" borderId="0" xfId="0" applyNumberFormat="1" applyFont="1" applyFill="1" applyAlignment="1">
      <alignment horizontal="center" vertical="center"/>
    </xf>
    <xf numFmtId="164" fontId="54" fillId="6" borderId="12" xfId="0" applyNumberFormat="1" applyFont="1" applyFill="1" applyBorder="1" applyAlignment="1">
      <alignment horizontal="center" vertical="center"/>
    </xf>
    <xf numFmtId="0" fontId="5" fillId="6" borderId="0" xfId="2" applyFont="1" applyFill="1"/>
    <xf numFmtId="16" fontId="56" fillId="7" borderId="11" xfId="0" applyNumberFormat="1" applyFont="1" applyFill="1" applyBorder="1"/>
    <xf numFmtId="166" fontId="56" fillId="7" borderId="13" xfId="5" applyNumberFormat="1" applyFont="1" applyFill="1" applyBorder="1" applyAlignment="1">
      <alignment horizontal="center"/>
    </xf>
    <xf numFmtId="164" fontId="56" fillId="7" borderId="0" xfId="0" applyNumberFormat="1" applyFont="1" applyFill="1" applyAlignment="1">
      <alignment horizontal="center"/>
    </xf>
    <xf numFmtId="164" fontId="56" fillId="7" borderId="13" xfId="0" applyNumberFormat="1" applyFont="1" applyFill="1" applyBorder="1" applyAlignment="1">
      <alignment horizontal="center"/>
    </xf>
    <xf numFmtId="16" fontId="58" fillId="8" borderId="18" xfId="5" applyNumberFormat="1" applyFont="1" applyFill="1" applyBorder="1" applyAlignment="1">
      <alignment horizontal="right"/>
    </xf>
    <xf numFmtId="16" fontId="58" fillId="8" borderId="18" xfId="2" applyNumberFormat="1" applyFont="1" applyFill="1" applyBorder="1" applyAlignment="1">
      <alignment horizontal="center"/>
    </xf>
    <xf numFmtId="16" fontId="5" fillId="8" borderId="18" xfId="2" quotePrefix="1" applyNumberFormat="1" applyFont="1" applyFill="1" applyBorder="1" applyAlignment="1">
      <alignment horizontal="center"/>
    </xf>
    <xf numFmtId="16" fontId="58" fillId="8" borderId="18" xfId="2" quotePrefix="1" applyNumberFormat="1" applyFont="1" applyFill="1" applyBorder="1" applyAlignment="1">
      <alignment horizontal="center"/>
    </xf>
    <xf numFmtId="16" fontId="55" fillId="8" borderId="18" xfId="2" quotePrefix="1" applyNumberFormat="1" applyFont="1" applyFill="1" applyBorder="1" applyAlignment="1">
      <alignment horizontal="center"/>
    </xf>
    <xf numFmtId="0" fontId="57" fillId="6" borderId="0" xfId="2" applyFont="1" applyFill="1"/>
    <xf numFmtId="164" fontId="59" fillId="9" borderId="11" xfId="0" applyNumberFormat="1" applyFont="1" applyFill="1" applyBorder="1" applyAlignment="1">
      <alignment horizontal="left" wrapText="1"/>
    </xf>
    <xf numFmtId="166" fontId="59" fillId="9" borderId="13" xfId="5" applyNumberFormat="1" applyFont="1" applyFill="1" applyBorder="1" applyAlignment="1">
      <alignment horizontal="center"/>
    </xf>
    <xf numFmtId="164" fontId="59" fillId="9" borderId="0" xfId="0" applyNumberFormat="1" applyFont="1" applyFill="1" applyAlignment="1">
      <alignment horizontal="center"/>
    </xf>
    <xf numFmtId="164" fontId="59" fillId="9" borderId="13" xfId="0" applyNumberFormat="1" applyFont="1" applyFill="1" applyBorder="1" applyAlignment="1">
      <alignment horizontal="center"/>
    </xf>
    <xf numFmtId="0" fontId="60" fillId="6" borderId="0" xfId="2" applyFont="1" applyFill="1"/>
    <xf numFmtId="167" fontId="5" fillId="7" borderId="20" xfId="5" applyNumberFormat="1" applyFont="1" applyFill="1" applyBorder="1" applyAlignment="1">
      <alignment vertical="center"/>
    </xf>
    <xf numFmtId="166" fontId="5" fillId="7" borderId="21" xfId="5" applyNumberFormat="1" applyFont="1" applyFill="1" applyBorder="1" applyAlignment="1">
      <alignment horizontal="center" vertical="center"/>
    </xf>
    <xf numFmtId="164" fontId="5" fillId="7" borderId="22" xfId="0" applyNumberFormat="1" applyFont="1" applyFill="1" applyBorder="1" applyAlignment="1">
      <alignment horizontal="center" vertical="center"/>
    </xf>
    <xf numFmtId="164" fontId="5" fillId="7" borderId="21" xfId="0" applyNumberFormat="1" applyFont="1" applyFill="1" applyBorder="1" applyAlignment="1">
      <alignment horizontal="center" vertical="center"/>
    </xf>
    <xf numFmtId="0" fontId="4" fillId="6" borderId="6" xfId="2" applyFont="1" applyFill="1" applyBorder="1"/>
    <xf numFmtId="0" fontId="5" fillId="6" borderId="6" xfId="5" applyFont="1" applyFill="1" applyBorder="1" applyAlignment="1">
      <alignment horizontal="left"/>
    </xf>
    <xf numFmtId="164" fontId="56" fillId="7" borderId="10" xfId="0" applyNumberFormat="1" applyFont="1" applyFill="1" applyBorder="1" applyAlignment="1">
      <alignment horizontal="center"/>
    </xf>
    <xf numFmtId="0" fontId="58" fillId="6" borderId="0" xfId="2" applyFont="1" applyFill="1"/>
    <xf numFmtId="164" fontId="5" fillId="7" borderId="13" xfId="0" applyNumberFormat="1" applyFont="1" applyFill="1" applyBorder="1" applyAlignment="1">
      <alignment horizontal="center" vertical="center"/>
    </xf>
    <xf numFmtId="0" fontId="5" fillId="6" borderId="19" xfId="0" applyFont="1" applyFill="1" applyBorder="1" applyAlignment="1">
      <alignment horizontal="left" wrapText="1"/>
    </xf>
    <xf numFmtId="0" fontId="5" fillId="6" borderId="17" xfId="0" applyFont="1" applyFill="1" applyBorder="1" applyAlignment="1">
      <alignment horizontal="left" wrapText="1"/>
    </xf>
    <xf numFmtId="16" fontId="5" fillId="6" borderId="18" xfId="2" applyNumberFormat="1" applyFont="1" applyFill="1" applyBorder="1" applyAlignment="1">
      <alignment horizontal="right"/>
    </xf>
    <xf numFmtId="16" fontId="5" fillId="6" borderId="18" xfId="2" applyNumberFormat="1" applyFont="1" applyFill="1" applyBorder="1" applyAlignment="1">
      <alignment horizontal="center"/>
    </xf>
    <xf numFmtId="16" fontId="55" fillId="6" borderId="18" xfId="2" quotePrefix="1" applyNumberFormat="1" applyFont="1" applyFill="1" applyBorder="1" applyAlignment="1">
      <alignment horizontal="center"/>
    </xf>
    <xf numFmtId="167" fontId="5" fillId="7" borderId="27" xfId="5" applyNumberFormat="1" applyFont="1" applyFill="1" applyBorder="1" applyAlignment="1">
      <alignment vertical="center"/>
    </xf>
    <xf numFmtId="164" fontId="5" fillId="7" borderId="27" xfId="0" applyNumberFormat="1" applyFont="1" applyFill="1" applyBorder="1" applyAlignment="1">
      <alignment horizontal="center" vertical="center"/>
    </xf>
    <xf numFmtId="16" fontId="60" fillId="6" borderId="13" xfId="2" quotePrefix="1" applyNumberFormat="1" applyFont="1" applyFill="1" applyBorder="1" applyAlignment="1">
      <alignment horizontal="center"/>
    </xf>
    <xf numFmtId="16" fontId="54" fillId="6" borderId="13" xfId="2" quotePrefix="1" applyNumberFormat="1" applyFont="1" applyFill="1" applyBorder="1" applyAlignment="1">
      <alignment horizontal="center"/>
    </xf>
    <xf numFmtId="166" fontId="5" fillId="7" borderId="27" xfId="5" applyNumberFormat="1" applyFont="1" applyFill="1" applyBorder="1" applyAlignment="1">
      <alignment horizontal="center" vertical="center"/>
    </xf>
    <xf numFmtId="167" fontId="5" fillId="7" borderId="0" xfId="5" applyNumberFormat="1" applyFont="1" applyFill="1" applyAlignment="1">
      <alignment horizontal="center" vertical="center"/>
    </xf>
    <xf numFmtId="167" fontId="5" fillId="2" borderId="3" xfId="5" applyNumberFormat="1" applyFont="1" applyFill="1" applyBorder="1" applyAlignment="1">
      <alignment horizontal="center" vertical="center"/>
    </xf>
    <xf numFmtId="0" fontId="4" fillId="6" borderId="0" xfId="2" applyFont="1" applyFill="1" applyAlignment="1">
      <alignment horizontal="right"/>
    </xf>
    <xf numFmtId="0" fontId="4" fillId="6" borderId="3" xfId="2" applyFont="1" applyFill="1" applyBorder="1" applyAlignment="1">
      <alignment horizontal="center"/>
    </xf>
    <xf numFmtId="16" fontId="54" fillId="6" borderId="0" xfId="5" applyNumberFormat="1" applyFont="1" applyFill="1" applyAlignment="1">
      <alignment horizontal="center" wrapText="1"/>
    </xf>
    <xf numFmtId="0" fontId="54" fillId="6" borderId="0" xfId="0" applyFont="1" applyFill="1" applyAlignment="1">
      <alignment horizontal="left" wrapText="1"/>
    </xf>
    <xf numFmtId="16" fontId="54" fillId="6" borderId="0" xfId="5" applyNumberFormat="1" applyFont="1" applyFill="1" applyAlignment="1">
      <alignment horizontal="right"/>
    </xf>
    <xf numFmtId="16" fontId="54" fillId="6" borderId="0" xfId="2" applyNumberFormat="1" applyFont="1" applyFill="1" applyAlignment="1">
      <alignment horizontal="center"/>
    </xf>
    <xf numFmtId="16" fontId="54" fillId="6" borderId="0" xfId="2" quotePrefix="1" applyNumberFormat="1" applyFont="1" applyFill="1" applyAlignment="1">
      <alignment horizontal="center"/>
    </xf>
    <xf numFmtId="0" fontId="17" fillId="7" borderId="0" xfId="4" applyFont="1" applyFill="1" applyAlignment="1">
      <alignment vertical="center"/>
    </xf>
    <xf numFmtId="1" fontId="61" fillId="0" borderId="0" xfId="3" applyNumberFormat="1" applyFont="1" applyAlignment="1">
      <alignment horizontal="left" vertical="center"/>
    </xf>
    <xf numFmtId="0" fontId="62" fillId="0" borderId="0" xfId="2" applyFont="1" applyAlignment="1">
      <alignment vertic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9" fillId="0" borderId="0" xfId="2" applyFont="1" applyAlignment="1">
      <alignment horizontal="right"/>
    </xf>
    <xf numFmtId="0" fontId="63" fillId="7" borderId="28" xfId="0" applyFont="1" applyFill="1" applyBorder="1" applyAlignment="1">
      <alignment horizontal="left" vertical="center"/>
    </xf>
    <xf numFmtId="0" fontId="9" fillId="0" borderId="0" xfId="2" applyFont="1" applyAlignment="1">
      <alignment horizontal="left"/>
    </xf>
    <xf numFmtId="164" fontId="64" fillId="7" borderId="11" xfId="0" applyNumberFormat="1" applyFont="1" applyFill="1" applyBorder="1" applyAlignment="1">
      <alignment horizontal="left"/>
    </xf>
    <xf numFmtId="0" fontId="65" fillId="0" borderId="0" xfId="2" applyFont="1" applyAlignment="1">
      <alignment horizontal="center"/>
    </xf>
    <xf numFmtId="0" fontId="65" fillId="0" borderId="0" xfId="2" applyFont="1" applyAlignment="1">
      <alignment horizontal="left"/>
    </xf>
    <xf numFmtId="0" fontId="8" fillId="0" borderId="0" xfId="2" applyFont="1"/>
    <xf numFmtId="0" fontId="8" fillId="7" borderId="0" xfId="4" applyFont="1" applyFill="1" applyAlignment="1">
      <alignment vertical="center"/>
    </xf>
    <xf numFmtId="16" fontId="66" fillId="0" borderId="0" xfId="3" quotePrefix="1" applyNumberFormat="1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67" fillId="0" borderId="0" xfId="0" applyFont="1" applyAlignment="1">
      <alignment horizontal="left" vertical="center"/>
    </xf>
    <xf numFmtId="16" fontId="68" fillId="0" borderId="0" xfId="3" quotePrefix="1" applyNumberFormat="1" applyFont="1" applyAlignment="1">
      <alignment horizontal="center" vertical="center"/>
    </xf>
    <xf numFmtId="0" fontId="69" fillId="6" borderId="0" xfId="5" applyFont="1" applyFill="1" applyAlignment="1">
      <alignment horizontal="center" wrapText="1"/>
    </xf>
    <xf numFmtId="0" fontId="8" fillId="2" borderId="0" xfId="3" applyFont="1" applyFill="1" applyAlignment="1">
      <alignment vertical="center"/>
    </xf>
    <xf numFmtId="0" fontId="17" fillId="0" borderId="0" xfId="3" applyFont="1" applyAlignment="1">
      <alignment horizontal="left" vertic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16" fontId="9" fillId="0" borderId="0" xfId="2" applyNumberFormat="1" applyFont="1" applyAlignment="1">
      <alignment horizontal="right"/>
    </xf>
    <xf numFmtId="16" fontId="9" fillId="0" borderId="0" xfId="2" applyNumberFormat="1" applyFont="1"/>
    <xf numFmtId="0" fontId="9" fillId="0" borderId="0" xfId="2" applyFont="1" applyAlignment="1">
      <alignment horizontal="center"/>
    </xf>
    <xf numFmtId="16" fontId="70" fillId="0" borderId="0" xfId="5" applyNumberFormat="1" applyFont="1" applyAlignment="1">
      <alignment horizontal="center"/>
    </xf>
    <xf numFmtId="16" fontId="70" fillId="0" borderId="0" xfId="5" applyNumberFormat="1" applyFont="1" applyAlignment="1">
      <alignment horizontal="left"/>
    </xf>
    <xf numFmtId="0" fontId="71" fillId="0" borderId="0" xfId="2" applyFont="1" applyAlignment="1">
      <alignment vertical="center"/>
    </xf>
    <xf numFmtId="16" fontId="52" fillId="0" borderId="0" xfId="3" quotePrefix="1" applyNumberFormat="1" applyFont="1" applyAlignment="1">
      <alignment horizontal="center" vertical="center"/>
    </xf>
    <xf numFmtId="0" fontId="32" fillId="0" borderId="0" xfId="2" applyFont="1" applyAlignment="1">
      <alignment horizontal="right"/>
    </xf>
    <xf numFmtId="0" fontId="32" fillId="0" borderId="0" xfId="2" applyFont="1" applyAlignment="1">
      <alignment horizontal="center"/>
    </xf>
    <xf numFmtId="0" fontId="71" fillId="0" borderId="0" xfId="0" applyFont="1" applyAlignment="1">
      <alignment horizontal="center"/>
    </xf>
    <xf numFmtId="0" fontId="71" fillId="0" borderId="0" xfId="0" applyFont="1" applyAlignment="1">
      <alignment horizontal="left"/>
    </xf>
    <xf numFmtId="0" fontId="32" fillId="0" borderId="0" xfId="0" applyFont="1" applyAlignment="1">
      <alignment horizontal="left" vertical="center"/>
    </xf>
    <xf numFmtId="0" fontId="72" fillId="0" borderId="0" xfId="0" applyFont="1" applyAlignment="1">
      <alignment horizontal="left" vertical="center"/>
    </xf>
    <xf numFmtId="0" fontId="73" fillId="0" borderId="0" xfId="0" applyFont="1" applyAlignment="1">
      <alignment horizontal="center" vertical="center"/>
    </xf>
    <xf numFmtId="0" fontId="73" fillId="0" borderId="0" xfId="0" applyFont="1" applyAlignment="1">
      <alignment horizontal="left" vertical="center"/>
    </xf>
    <xf numFmtId="0" fontId="74" fillId="0" borderId="0" xfId="0" applyFont="1" applyAlignment="1">
      <alignment vertical="center"/>
    </xf>
    <xf numFmtId="0" fontId="74" fillId="0" borderId="0" xfId="0" applyFont="1" applyAlignment="1">
      <alignment horizontal="left" vertical="center"/>
    </xf>
    <xf numFmtId="0" fontId="73" fillId="0" borderId="0" xfId="2" applyFont="1" applyAlignment="1">
      <alignment horizontal="left" vertical="center" wrapText="1"/>
    </xf>
    <xf numFmtId="0" fontId="75" fillId="0" borderId="0" xfId="0" applyFont="1" applyAlignment="1">
      <alignment horizontal="left" vertical="center"/>
    </xf>
    <xf numFmtId="0" fontId="76" fillId="0" borderId="0" xfId="0" applyFont="1" applyAlignment="1">
      <alignment vertical="center"/>
    </xf>
    <xf numFmtId="0" fontId="77" fillId="0" borderId="0" xfId="0" applyFont="1" applyAlignment="1">
      <alignment horizontal="left" vertical="center"/>
    </xf>
    <xf numFmtId="0" fontId="77" fillId="0" borderId="0" xfId="0" applyFont="1" applyAlignment="1">
      <alignment horizontal="right" vertical="center"/>
    </xf>
    <xf numFmtId="0" fontId="73" fillId="0" borderId="0" xfId="0" applyFont="1" applyAlignment="1">
      <alignment vertical="center"/>
    </xf>
    <xf numFmtId="0" fontId="32" fillId="0" borderId="0" xfId="0" applyFont="1"/>
    <xf numFmtId="0" fontId="32" fillId="0" borderId="0" xfId="2" applyFont="1" applyAlignment="1">
      <alignment horizontal="left"/>
    </xf>
    <xf numFmtId="0" fontId="75" fillId="0" borderId="0" xfId="0" applyFont="1" applyAlignment="1">
      <alignment vertical="center"/>
    </xf>
    <xf numFmtId="0" fontId="75" fillId="0" borderId="0" xfId="0" applyFont="1" applyAlignment="1">
      <alignment horizontal="center" vertical="center"/>
    </xf>
    <xf numFmtId="0" fontId="42" fillId="0" borderId="0" xfId="5" applyFont="1" applyAlignment="1">
      <alignment horizontal="left"/>
    </xf>
    <xf numFmtId="0" fontId="42" fillId="0" borderId="0" xfId="5" applyFont="1" applyAlignment="1">
      <alignment horizontal="center"/>
    </xf>
    <xf numFmtId="0" fontId="42" fillId="0" borderId="0" xfId="5" applyFont="1" applyAlignment="1">
      <alignment horizontal="center" wrapText="1"/>
    </xf>
    <xf numFmtId="0" fontId="5" fillId="2" borderId="0" xfId="2" applyFont="1" applyFill="1" applyAlignment="1">
      <alignment horizontal="center"/>
    </xf>
    <xf numFmtId="0" fontId="5" fillId="2" borderId="0" xfId="2" applyFont="1" applyFill="1"/>
    <xf numFmtId="0" fontId="78" fillId="0" borderId="0" xfId="2" applyFont="1"/>
    <xf numFmtId="165" fontId="33" fillId="0" borderId="0" xfId="1" applyNumberFormat="1" applyFont="1" applyFill="1" applyAlignment="1" applyProtection="1">
      <alignment horizontal="left"/>
    </xf>
    <xf numFmtId="0" fontId="30" fillId="0" borderId="0" xfId="2" applyFont="1" applyAlignment="1">
      <alignment horizontal="left"/>
    </xf>
    <xf numFmtId="0" fontId="30" fillId="0" borderId="0" xfId="2" applyFont="1" applyAlignment="1">
      <alignment horizontal="right"/>
    </xf>
    <xf numFmtId="0" fontId="30" fillId="0" borderId="0" xfId="2" applyFont="1" applyAlignment="1">
      <alignment horizontal="center"/>
    </xf>
    <xf numFmtId="2" fontId="79" fillId="0" borderId="0" xfId="0" applyNumberFormat="1" applyFont="1" applyAlignment="1">
      <alignment horizontal="center"/>
    </xf>
    <xf numFmtId="2" fontId="79" fillId="0" borderId="0" xfId="0" applyNumberFormat="1" applyFont="1"/>
    <xf numFmtId="0" fontId="21" fillId="0" borderId="0" xfId="2" applyFont="1" applyAlignment="1">
      <alignment horizontal="right"/>
    </xf>
    <xf numFmtId="165" fontId="37" fillId="0" borderId="0" xfId="1" applyNumberFormat="1" applyFont="1" applyFill="1" applyAlignment="1" applyProtection="1">
      <alignment horizontal="left"/>
    </xf>
    <xf numFmtId="0" fontId="30" fillId="0" borderId="0" xfId="2" applyFont="1"/>
    <xf numFmtId="0" fontId="5" fillId="10" borderId="1" xfId="2" applyFont="1" applyFill="1" applyBorder="1" applyAlignment="1">
      <alignment horizontal="center" vertical="center"/>
    </xf>
    <xf numFmtId="0" fontId="32" fillId="6" borderId="0" xfId="2" applyFont="1" applyFill="1"/>
    <xf numFmtId="0" fontId="5" fillId="3" borderId="29" xfId="5" applyFont="1" applyFill="1" applyBorder="1" applyAlignment="1">
      <alignment horizontal="left" vertical="center"/>
    </xf>
    <xf numFmtId="0" fontId="5" fillId="3" borderId="1" xfId="5" applyFont="1" applyFill="1" applyBorder="1" applyAlignment="1">
      <alignment horizontal="center" vertical="center"/>
    </xf>
    <xf numFmtId="0" fontId="5" fillId="3" borderId="1" xfId="5" applyFont="1" applyFill="1" applyBorder="1" applyAlignment="1">
      <alignment horizontal="left" vertical="center"/>
    </xf>
    <xf numFmtId="0" fontId="5" fillId="3" borderId="29" xfId="5" applyFont="1" applyFill="1" applyBorder="1" applyAlignment="1">
      <alignment horizontal="left" vertical="center" wrapText="1"/>
    </xf>
    <xf numFmtId="0" fontId="5" fillId="6" borderId="0" xfId="2" applyFont="1" applyFill="1" applyAlignment="1">
      <alignment vertical="center"/>
    </xf>
    <xf numFmtId="0" fontId="42" fillId="6" borderId="0" xfId="2" applyFont="1" applyFill="1" applyAlignment="1">
      <alignment vertical="center"/>
    </xf>
    <xf numFmtId="16" fontId="60" fillId="2" borderId="14" xfId="5" applyNumberFormat="1" applyFont="1" applyFill="1" applyBorder="1" applyAlignment="1">
      <alignment horizontal="left"/>
    </xf>
    <xf numFmtId="16" fontId="60" fillId="2" borderId="15" xfId="5" applyNumberFormat="1" applyFont="1" applyFill="1" applyBorder="1" applyAlignment="1">
      <alignment horizontal="left"/>
    </xf>
    <xf numFmtId="16" fontId="60" fillId="6" borderId="30" xfId="5" applyNumberFormat="1" applyFont="1" applyFill="1" applyBorder="1" applyAlignment="1">
      <alignment horizontal="right"/>
    </xf>
    <xf numFmtId="16" fontId="60" fillId="6" borderId="16" xfId="2" quotePrefix="1" applyNumberFormat="1" applyFont="1" applyFill="1" applyBorder="1" applyAlignment="1">
      <alignment horizontal="center"/>
    </xf>
    <xf numFmtId="16" fontId="60" fillId="6" borderId="15" xfId="2" quotePrefix="1" applyNumberFormat="1" applyFont="1" applyFill="1" applyBorder="1" applyAlignment="1">
      <alignment horizontal="center"/>
    </xf>
    <xf numFmtId="16" fontId="38" fillId="2" borderId="19" xfId="5" applyNumberFormat="1" applyFont="1" applyFill="1" applyBorder="1" applyAlignment="1">
      <alignment horizontal="left"/>
    </xf>
    <xf numFmtId="0" fontId="38" fillId="2" borderId="17" xfId="0" applyFont="1" applyFill="1" applyBorder="1" applyAlignment="1">
      <alignment horizontal="left" wrapText="1"/>
    </xf>
    <xf numFmtId="16" fontId="38" fillId="6" borderId="26" xfId="2" applyNumberFormat="1" applyFont="1" applyFill="1" applyBorder="1" applyAlignment="1">
      <alignment horizontal="right"/>
    </xf>
    <xf numFmtId="16" fontId="54" fillId="6" borderId="18" xfId="2" quotePrefix="1" applyNumberFormat="1" applyFont="1" applyFill="1" applyBorder="1" applyAlignment="1">
      <alignment horizontal="center"/>
    </xf>
    <xf numFmtId="16" fontId="54" fillId="6" borderId="17" xfId="2" quotePrefix="1" applyNumberFormat="1" applyFont="1" applyFill="1" applyBorder="1" applyAlignment="1">
      <alignment horizontal="center"/>
    </xf>
    <xf numFmtId="16" fontId="38" fillId="6" borderId="18" xfId="2" quotePrefix="1" applyNumberFormat="1" applyFont="1" applyFill="1" applyBorder="1" applyAlignment="1">
      <alignment horizontal="center"/>
    </xf>
    <xf numFmtId="16" fontId="38" fillId="6" borderId="13" xfId="2" quotePrefix="1" applyNumberFormat="1" applyFont="1" applyFill="1" applyBorder="1" applyAlignment="1">
      <alignment horizontal="center"/>
    </xf>
    <xf numFmtId="16" fontId="59" fillId="2" borderId="23" xfId="5" applyNumberFormat="1" applyFont="1" applyFill="1" applyBorder="1" applyAlignment="1">
      <alignment horizontal="left"/>
    </xf>
    <xf numFmtId="0" fontId="59" fillId="2" borderId="24" xfId="0" applyFont="1" applyFill="1" applyBorder="1" applyAlignment="1">
      <alignment horizontal="left" wrapText="1"/>
    </xf>
    <xf numFmtId="16" fontId="59" fillId="6" borderId="31" xfId="5" applyNumberFormat="1" applyFont="1" applyFill="1" applyBorder="1" applyAlignment="1">
      <alignment horizontal="right"/>
    </xf>
    <xf numFmtId="16" fontId="59" fillId="6" borderId="25" xfId="2" quotePrefix="1" applyNumberFormat="1" applyFont="1" applyFill="1" applyBorder="1" applyAlignment="1">
      <alignment horizontal="center"/>
    </xf>
    <xf numFmtId="16" fontId="59" fillId="6" borderId="24" xfId="2" applyNumberFormat="1" applyFont="1" applyFill="1" applyBorder="1" applyAlignment="1">
      <alignment horizontal="center"/>
    </xf>
    <xf numFmtId="16" fontId="59" fillId="6" borderId="25" xfId="2" applyNumberFormat="1" applyFont="1" applyFill="1" applyBorder="1" applyAlignment="1">
      <alignment horizontal="center"/>
    </xf>
    <xf numFmtId="16" fontId="59" fillId="6" borderId="27" xfId="2" quotePrefix="1" applyNumberFormat="1" applyFont="1" applyFill="1" applyBorder="1" applyAlignment="1">
      <alignment horizontal="center"/>
    </xf>
    <xf numFmtId="16" fontId="59" fillId="2" borderId="5" xfId="5" applyNumberFormat="1" applyFont="1" applyFill="1" applyBorder="1" applyAlignment="1">
      <alignment horizontal="center"/>
    </xf>
    <xf numFmtId="16" fontId="38" fillId="2" borderId="13" xfId="2" quotePrefix="1" applyNumberFormat="1" applyFont="1" applyFill="1" applyBorder="1" applyAlignment="1">
      <alignment horizontal="center"/>
    </xf>
    <xf numFmtId="16" fontId="5" fillId="2" borderId="19" xfId="5" applyNumberFormat="1" applyFont="1" applyFill="1" applyBorder="1" applyAlignment="1">
      <alignment horizontal="left"/>
    </xf>
    <xf numFmtId="16" fontId="5" fillId="2" borderId="26" xfId="5" applyNumberFormat="1" applyFont="1" applyFill="1" applyBorder="1" applyAlignment="1">
      <alignment horizontal="left"/>
    </xf>
    <xf numFmtId="16" fontId="38" fillId="6" borderId="17" xfId="2" quotePrefix="1" applyNumberFormat="1" applyFont="1" applyFill="1" applyBorder="1" applyAlignment="1">
      <alignment horizontal="center"/>
    </xf>
    <xf numFmtId="16" fontId="54" fillId="12" borderId="13" xfId="2" quotePrefix="1" applyNumberFormat="1" applyFont="1" applyFill="1" applyBorder="1" applyAlignment="1">
      <alignment horizontal="center"/>
    </xf>
    <xf numFmtId="16" fontId="5" fillId="2" borderId="17" xfId="5" applyNumberFormat="1" applyFont="1" applyFill="1" applyBorder="1" applyAlignment="1">
      <alignment horizontal="left"/>
    </xf>
    <xf numFmtId="16" fontId="5" fillId="6" borderId="26" xfId="2" applyNumberFormat="1" applyFont="1" applyFill="1" applyBorder="1" applyAlignment="1">
      <alignment horizontal="right"/>
    </xf>
    <xf numFmtId="16" fontId="5" fillId="6" borderId="18" xfId="2" quotePrefix="1" applyNumberFormat="1" applyFont="1" applyFill="1" applyBorder="1" applyAlignment="1">
      <alignment horizontal="center"/>
    </xf>
    <xf numFmtId="0" fontId="65" fillId="0" borderId="0" xfId="2" applyFont="1"/>
    <xf numFmtId="0" fontId="81" fillId="0" borderId="0" xfId="0" applyFont="1" applyAlignment="1">
      <alignment horizontal="left" vertical="center"/>
    </xf>
    <xf numFmtId="0" fontId="82" fillId="0" borderId="0" xfId="0" applyFont="1"/>
    <xf numFmtId="0" fontId="83" fillId="0" borderId="0" xfId="2" applyFont="1"/>
    <xf numFmtId="0" fontId="84" fillId="0" borderId="0" xfId="0" applyFont="1" applyAlignment="1">
      <alignment horizontal="left" vertical="center"/>
    </xf>
    <xf numFmtId="0" fontId="84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0" fontId="85" fillId="0" borderId="0" xfId="0" applyFont="1" applyAlignment="1">
      <alignment horizontal="right" vertical="center"/>
    </xf>
    <xf numFmtId="0" fontId="86" fillId="0" borderId="0" xfId="0" applyFont="1" applyAlignment="1">
      <alignment horizontal="left" vertical="center"/>
    </xf>
    <xf numFmtId="0" fontId="87" fillId="0" borderId="0" xfId="0" applyFont="1" applyAlignment="1">
      <alignment horizontal="center" vertical="center"/>
    </xf>
    <xf numFmtId="0" fontId="87" fillId="0" borderId="0" xfId="0" applyFont="1" applyAlignment="1">
      <alignment horizontal="left" vertical="center"/>
    </xf>
    <xf numFmtId="0" fontId="86" fillId="0" borderId="0" xfId="0" applyFont="1" applyAlignment="1">
      <alignment vertical="center"/>
    </xf>
    <xf numFmtId="0" fontId="4" fillId="0" borderId="0" xfId="2" applyFont="1" applyAlignment="1">
      <alignment horizontal="left"/>
    </xf>
    <xf numFmtId="0" fontId="5" fillId="0" borderId="0" xfId="2" applyFont="1" applyAlignment="1">
      <alignment horizontal="left" vertical="center"/>
    </xf>
    <xf numFmtId="0" fontId="5" fillId="0" borderId="0" xfId="5" applyFont="1" applyAlignment="1">
      <alignment horizontal="left"/>
    </xf>
    <xf numFmtId="0" fontId="5" fillId="0" borderId="0" xfId="5" applyFont="1" applyAlignment="1">
      <alignment horizontal="center"/>
    </xf>
    <xf numFmtId="0" fontId="5" fillId="0" borderId="0" xfId="5" applyFont="1" applyAlignment="1">
      <alignment horizontal="center" wrapText="1"/>
    </xf>
    <xf numFmtId="0" fontId="5" fillId="0" borderId="0" xfId="5" applyFont="1"/>
    <xf numFmtId="0" fontId="88" fillId="7" borderId="0" xfId="0" applyFont="1" applyFill="1"/>
    <xf numFmtId="0" fontId="50" fillId="0" borderId="36" xfId="0" applyFont="1" applyBorder="1"/>
    <xf numFmtId="0" fontId="50" fillId="0" borderId="0" xfId="0" applyFont="1"/>
    <xf numFmtId="0" fontId="50" fillId="2" borderId="0" xfId="0" applyFont="1" applyFill="1"/>
    <xf numFmtId="0" fontId="50" fillId="7" borderId="0" xfId="0" applyFont="1" applyFill="1"/>
    <xf numFmtId="0" fontId="50" fillId="0" borderId="37" xfId="0" applyFont="1" applyBorder="1"/>
    <xf numFmtId="0" fontId="50" fillId="0" borderId="38" xfId="0" applyFont="1" applyBorder="1"/>
    <xf numFmtId="0" fontId="50" fillId="2" borderId="38" xfId="0" applyFont="1" applyFill="1" applyBorder="1"/>
    <xf numFmtId="0" fontId="32" fillId="0" borderId="38" xfId="0" applyFont="1" applyBorder="1"/>
    <xf numFmtId="0" fontId="50" fillId="7" borderId="38" xfId="0" applyFont="1" applyFill="1" applyBorder="1"/>
    <xf numFmtId="0" fontId="32" fillId="0" borderId="39" xfId="0" applyFont="1" applyBorder="1"/>
    <xf numFmtId="0" fontId="32" fillId="2" borderId="1" xfId="0" applyFont="1" applyFill="1" applyBorder="1"/>
    <xf numFmtId="0" fontId="50" fillId="0" borderId="1" xfId="0" applyFont="1" applyBorder="1"/>
    <xf numFmtId="0" fontId="32" fillId="0" borderId="1" xfId="0" applyFont="1" applyBorder="1"/>
    <xf numFmtId="0" fontId="50" fillId="7" borderId="1" xfId="0" applyFont="1" applyFill="1" applyBorder="1"/>
    <xf numFmtId="0" fontId="42" fillId="0" borderId="1" xfId="0" applyFont="1" applyBorder="1"/>
    <xf numFmtId="0" fontId="89" fillId="0" borderId="0" xfId="0" applyFont="1"/>
    <xf numFmtId="0" fontId="32" fillId="2" borderId="39" xfId="0" applyFont="1" applyFill="1" applyBorder="1" applyAlignment="1">
      <alignment horizontal="left"/>
    </xf>
    <xf numFmtId="0" fontId="32" fillId="2" borderId="1" xfId="0" applyFont="1" applyFill="1" applyBorder="1" applyAlignment="1">
      <alignment horizontal="left"/>
    </xf>
    <xf numFmtId="0" fontId="89" fillId="2" borderId="0" xfId="0" applyFont="1" applyFill="1"/>
    <xf numFmtId="0" fontId="89" fillId="2" borderId="40" xfId="0" applyFont="1" applyFill="1" applyBorder="1"/>
    <xf numFmtId="0" fontId="32" fillId="2" borderId="41" xfId="0" applyFont="1" applyFill="1" applyBorder="1"/>
    <xf numFmtId="0" fontId="32" fillId="2" borderId="39" xfId="0" applyFont="1" applyFill="1" applyBorder="1"/>
    <xf numFmtId="0" fontId="42" fillId="2" borderId="1" xfId="0" applyFont="1" applyFill="1" applyBorder="1"/>
    <xf numFmtId="0" fontId="32" fillId="2" borderId="42" xfId="0" applyFont="1" applyFill="1" applyBorder="1" applyAlignment="1">
      <alignment horizontal="left"/>
    </xf>
    <xf numFmtId="0" fontId="32" fillId="2" borderId="10" xfId="0" applyFont="1" applyFill="1" applyBorder="1"/>
    <xf numFmtId="0" fontId="32" fillId="2" borderId="0" xfId="0" applyFont="1" applyFill="1"/>
    <xf numFmtId="0" fontId="32" fillId="2" borderId="43" xfId="0" applyFont="1" applyFill="1" applyBorder="1"/>
    <xf numFmtId="0" fontId="32" fillId="2" borderId="27" xfId="0" applyFont="1" applyFill="1" applyBorder="1"/>
    <xf numFmtId="0" fontId="42" fillId="2" borderId="27" xfId="0" applyFont="1" applyFill="1" applyBorder="1"/>
    <xf numFmtId="0" fontId="89" fillId="2" borderId="1" xfId="0" applyFont="1" applyFill="1" applyBorder="1"/>
    <xf numFmtId="0" fontId="90" fillId="2" borderId="1" xfId="0" applyFont="1" applyFill="1" applyBorder="1"/>
    <xf numFmtId="0" fontId="42" fillId="2" borderId="39" xfId="0" applyFont="1" applyFill="1" applyBorder="1"/>
    <xf numFmtId="0" fontId="42" fillId="2" borderId="0" xfId="0" applyFont="1" applyFill="1"/>
    <xf numFmtId="0" fontId="91" fillId="2" borderId="39" xfId="0" applyFont="1" applyFill="1" applyBorder="1"/>
    <xf numFmtId="0" fontId="90" fillId="2" borderId="39" xfId="0" applyFont="1" applyFill="1" applyBorder="1"/>
    <xf numFmtId="0" fontId="32" fillId="2" borderId="39" xfId="7" applyFont="1" applyFill="1" applyBorder="1"/>
    <xf numFmtId="0" fontId="32" fillId="0" borderId="1" xfId="0" quotePrefix="1" applyFont="1" applyBorder="1" applyAlignment="1">
      <alignment horizontal="left"/>
    </xf>
    <xf numFmtId="168" fontId="32" fillId="0" borderId="1" xfId="0" applyNumberFormat="1" applyFont="1" applyBorder="1"/>
    <xf numFmtId="168" fontId="32" fillId="2" borderId="1" xfId="0" applyNumberFormat="1" applyFont="1" applyFill="1" applyBorder="1"/>
    <xf numFmtId="0" fontId="90" fillId="0" borderId="1" xfId="0" applyFont="1" applyBorder="1"/>
    <xf numFmtId="0" fontId="88" fillId="0" borderId="0" xfId="0" applyFont="1"/>
    <xf numFmtId="0" fontId="88" fillId="2" borderId="0" xfId="0" applyFont="1" applyFill="1"/>
    <xf numFmtId="0" fontId="95" fillId="0" borderId="0" xfId="0" applyFont="1" applyAlignment="1">
      <alignment vertical="center"/>
    </xf>
    <xf numFmtId="0" fontId="95" fillId="2" borderId="0" xfId="0" applyFont="1" applyFill="1" applyAlignment="1">
      <alignment vertical="center"/>
    </xf>
    <xf numFmtId="0" fontId="98" fillId="0" borderId="0" xfId="0" applyFont="1" applyAlignment="1">
      <alignment vertical="center"/>
    </xf>
    <xf numFmtId="0" fontId="99" fillId="13" borderId="44" xfId="0" applyFont="1" applyFill="1" applyBorder="1" applyAlignment="1">
      <alignment horizontal="center" vertical="center" wrapText="1" readingOrder="1"/>
    </xf>
    <xf numFmtId="0" fontId="99" fillId="13" borderId="44" xfId="0" applyFont="1" applyFill="1" applyBorder="1" applyAlignment="1">
      <alignment horizontal="left" vertical="center" wrapText="1" readingOrder="1"/>
    </xf>
    <xf numFmtId="0" fontId="75" fillId="14" borderId="46" xfId="0" applyFont="1" applyFill="1" applyBorder="1" applyAlignment="1">
      <alignment horizontal="center" vertical="center" wrapText="1" readingOrder="1"/>
    </xf>
    <xf numFmtId="0" fontId="75" fillId="14" borderId="46" xfId="0" applyFont="1" applyFill="1" applyBorder="1" applyAlignment="1">
      <alignment horizontal="left" vertical="center" wrapText="1" readingOrder="1"/>
    </xf>
    <xf numFmtId="0" fontId="75" fillId="0" borderId="48" xfId="0" applyFont="1" applyBorder="1" applyAlignment="1">
      <alignment horizontal="center" vertical="center" wrapText="1" readingOrder="1"/>
    </xf>
    <xf numFmtId="0" fontId="75" fillId="0" borderId="48" xfId="0" applyFont="1" applyBorder="1" applyAlignment="1">
      <alignment horizontal="left" vertical="center" wrapText="1" readingOrder="1"/>
    </xf>
    <xf numFmtId="0" fontId="75" fillId="14" borderId="48" xfId="0" applyFont="1" applyFill="1" applyBorder="1" applyAlignment="1">
      <alignment horizontal="center" vertical="center" wrapText="1" readingOrder="1"/>
    </xf>
    <xf numFmtId="0" fontId="75" fillId="14" borderId="48" xfId="0" applyFont="1" applyFill="1" applyBorder="1" applyAlignment="1">
      <alignment horizontal="left" vertical="center" wrapText="1" readingOrder="1"/>
    </xf>
    <xf numFmtId="0" fontId="21" fillId="3" borderId="10" xfId="6" applyFont="1" applyFill="1" applyBorder="1" applyAlignment="1">
      <alignment horizontal="center" vertical="center" wrapText="1"/>
    </xf>
    <xf numFmtId="0" fontId="21" fillId="3" borderId="27" xfId="6" applyFont="1" applyFill="1" applyBorder="1" applyAlignment="1">
      <alignment horizontal="center" vertical="center" wrapText="1"/>
    </xf>
    <xf numFmtId="0" fontId="57" fillId="6" borderId="19" xfId="5" applyFont="1" applyFill="1" applyBorder="1" applyAlignment="1">
      <alignment horizontal="left" wrapText="1"/>
    </xf>
    <xf numFmtId="0" fontId="57" fillId="6" borderId="17" xfId="5" applyFont="1" applyFill="1" applyBorder="1" applyAlignment="1">
      <alignment horizontal="left" wrapText="1"/>
    </xf>
    <xf numFmtId="0" fontId="60" fillId="6" borderId="19" xfId="0" applyFont="1" applyFill="1" applyBorder="1" applyAlignment="1">
      <alignment horizontal="left"/>
    </xf>
    <xf numFmtId="0" fontId="60" fillId="6" borderId="17" xfId="0" applyFont="1" applyFill="1" applyBorder="1" applyAlignment="1">
      <alignment horizontal="left"/>
    </xf>
    <xf numFmtId="16" fontId="60" fillId="6" borderId="18" xfId="2" applyNumberFormat="1" applyFont="1" applyFill="1" applyBorder="1" applyAlignment="1">
      <alignment horizontal="right"/>
    </xf>
    <xf numFmtId="16" fontId="60" fillId="6" borderId="18" xfId="2" applyNumberFormat="1" applyFont="1" applyFill="1" applyBorder="1" applyAlignment="1">
      <alignment horizontal="center"/>
    </xf>
    <xf numFmtId="16" fontId="60" fillId="6" borderId="18" xfId="2" quotePrefix="1" applyNumberFormat="1" applyFont="1" applyFill="1" applyBorder="1" applyAlignment="1">
      <alignment horizontal="center"/>
    </xf>
    <xf numFmtId="16" fontId="58" fillId="6" borderId="18" xfId="5" applyNumberFormat="1" applyFont="1" applyFill="1" applyBorder="1" applyAlignment="1">
      <alignment horizontal="right"/>
    </xf>
    <xf numFmtId="16" fontId="58" fillId="6" borderId="18" xfId="2" applyNumberFormat="1" applyFont="1" applyFill="1" applyBorder="1" applyAlignment="1">
      <alignment horizontal="center"/>
    </xf>
    <xf numFmtId="16" fontId="58" fillId="6" borderId="18" xfId="2" quotePrefix="1" applyNumberFormat="1" applyFont="1" applyFill="1" applyBorder="1" applyAlignment="1">
      <alignment horizontal="center"/>
    </xf>
    <xf numFmtId="0" fontId="60" fillId="6" borderId="26" xfId="0" applyFont="1" applyFill="1" applyBorder="1" applyAlignment="1">
      <alignment horizontal="left"/>
    </xf>
    <xf numFmtId="167" fontId="5" fillId="7" borderId="5" xfId="5" applyNumberFormat="1" applyFont="1" applyFill="1" applyBorder="1" applyAlignment="1">
      <alignment vertical="center"/>
    </xf>
    <xf numFmtId="164" fontId="5" fillId="7" borderId="6" xfId="0" applyNumberFormat="1" applyFont="1" applyFill="1" applyBorder="1" applyAlignment="1">
      <alignment horizontal="center" vertical="center"/>
    </xf>
    <xf numFmtId="0" fontId="5" fillId="5" borderId="1" xfId="0" applyFont="1" applyFill="1" applyBorder="1"/>
    <xf numFmtId="16" fontId="38" fillId="5" borderId="1" xfId="5" applyNumberFormat="1" applyFont="1" applyFill="1" applyBorder="1" applyAlignment="1">
      <alignment horizontal="center"/>
    </xf>
    <xf numFmtId="0" fontId="5" fillId="0" borderId="1" xfId="8" applyFont="1" applyBorder="1" applyAlignment="1">
      <alignment horizontal="center"/>
    </xf>
    <xf numFmtId="0" fontId="2" fillId="0" borderId="1" xfId="8" applyFont="1" applyBorder="1" applyAlignment="1">
      <alignment horizontal="center"/>
    </xf>
    <xf numFmtId="0" fontId="2" fillId="0" borderId="1" xfId="8" applyFont="1" applyBorder="1"/>
    <xf numFmtId="0" fontId="42" fillId="0" borderId="10" xfId="8" applyFont="1" applyBorder="1" applyAlignment="1">
      <alignment horizontal="center" vertical="center"/>
    </xf>
    <xf numFmtId="0" fontId="32" fillId="0" borderId="1" xfId="8" applyFont="1" applyBorder="1"/>
    <xf numFmtId="0" fontId="32" fillId="0" borderId="8" xfId="8" applyFont="1" applyBorder="1"/>
    <xf numFmtId="0" fontId="4" fillId="0" borderId="1" xfId="8" applyFont="1" applyBorder="1"/>
    <xf numFmtId="0" fontId="42" fillId="0" borderId="13" xfId="8" applyFont="1" applyBorder="1" applyAlignment="1">
      <alignment horizontal="center" vertical="center"/>
    </xf>
    <xf numFmtId="0" fontId="96" fillId="0" borderId="1" xfId="8" applyFont="1" applyBorder="1" applyAlignment="1">
      <alignment horizontal="center"/>
    </xf>
    <xf numFmtId="0" fontId="42" fillId="0" borderId="29" xfId="8" applyFont="1" applyBorder="1" applyAlignment="1">
      <alignment horizontal="center" vertical="center"/>
    </xf>
    <xf numFmtId="0" fontId="42" fillId="0" borderId="1" xfId="8" applyFont="1" applyBorder="1" applyAlignment="1">
      <alignment horizontal="center" vertical="center"/>
    </xf>
    <xf numFmtId="0" fontId="97" fillId="0" borderId="1" xfId="8" applyFont="1" applyBorder="1" applyAlignment="1">
      <alignment horizontal="center"/>
    </xf>
    <xf numFmtId="0" fontId="97" fillId="0" borderId="1" xfId="8" applyFont="1" applyBorder="1"/>
    <xf numFmtId="0" fontId="91" fillId="0" borderId="0" xfId="8"/>
    <xf numFmtId="0" fontId="4" fillId="0" borderId="0" xfId="8" applyFont="1" applyAlignment="1">
      <alignment horizontal="center" vertical="center" wrapText="1"/>
    </xf>
    <xf numFmtId="0" fontId="133" fillId="6" borderId="23" xfId="0" applyFont="1" applyFill="1" applyBorder="1" applyAlignment="1">
      <alignment horizontal="left"/>
    </xf>
    <xf numFmtId="0" fontId="133" fillId="6" borderId="24" xfId="0" applyFont="1" applyFill="1" applyBorder="1" applyAlignment="1">
      <alignment horizontal="left"/>
    </xf>
    <xf numFmtId="16" fontId="133" fillId="6" borderId="25" xfId="5" applyNumberFormat="1" applyFont="1" applyFill="1" applyBorder="1" applyAlignment="1">
      <alignment horizontal="right"/>
    </xf>
    <xf numFmtId="16" fontId="133" fillId="6" borderId="25" xfId="2" applyNumberFormat="1" applyFont="1" applyFill="1" applyBorder="1" applyAlignment="1">
      <alignment horizontal="center"/>
    </xf>
    <xf numFmtId="16" fontId="133" fillId="6" borderId="25" xfId="2" quotePrefix="1" applyNumberFormat="1" applyFont="1" applyFill="1" applyBorder="1" applyAlignment="1">
      <alignment horizontal="center"/>
    </xf>
    <xf numFmtId="0" fontId="133" fillId="6" borderId="6" xfId="2" applyFont="1" applyFill="1" applyBorder="1"/>
    <xf numFmtId="0" fontId="133" fillId="6" borderId="33" xfId="0" applyFont="1" applyFill="1" applyBorder="1" applyAlignment="1">
      <alignment horizontal="left"/>
    </xf>
    <xf numFmtId="16" fontId="133" fillId="6" borderId="26" xfId="5" applyNumberFormat="1" applyFont="1" applyFill="1" applyBorder="1" applyAlignment="1">
      <alignment horizontal="right"/>
    </xf>
    <xf numFmtId="16" fontId="133" fillId="6" borderId="18" xfId="2" quotePrefix="1" applyNumberFormat="1" applyFont="1" applyFill="1" applyBorder="1" applyAlignment="1">
      <alignment horizontal="center"/>
    </xf>
    <xf numFmtId="16" fontId="133" fillId="6" borderId="17" xfId="2" quotePrefix="1" applyNumberFormat="1" applyFont="1" applyFill="1" applyBorder="1" applyAlignment="1">
      <alignment horizontal="center"/>
    </xf>
    <xf numFmtId="16" fontId="133" fillId="6" borderId="19" xfId="5" applyNumberFormat="1" applyFont="1" applyFill="1" applyBorder="1" applyAlignment="1">
      <alignment horizontal="left"/>
    </xf>
    <xf numFmtId="0" fontId="73" fillId="0" borderId="34" xfId="0" applyFont="1" applyBorder="1"/>
    <xf numFmtId="0" fontId="73" fillId="0" borderId="35" xfId="0" applyFont="1" applyBorder="1"/>
    <xf numFmtId="0" fontId="73" fillId="2" borderId="35" xfId="0" applyFont="1" applyFill="1" applyBorder="1"/>
    <xf numFmtId="0" fontId="73" fillId="7" borderId="35" xfId="0" applyFont="1" applyFill="1" applyBorder="1"/>
    <xf numFmtId="0" fontId="134" fillId="7" borderId="0" xfId="0" applyFont="1" applyFill="1"/>
    <xf numFmtId="0" fontId="44" fillId="0" borderId="6" xfId="8" applyFont="1" applyBorder="1" applyAlignment="1">
      <alignment vertical="center"/>
    </xf>
    <xf numFmtId="0" fontId="44" fillId="0" borderId="6" xfId="8" applyFont="1" applyBorder="1" applyAlignment="1">
      <alignment horizontal="center" vertical="center" wrapText="1"/>
    </xf>
    <xf numFmtId="0" fontId="44" fillId="0" borderId="0" xfId="8" applyFont="1" applyAlignment="1">
      <alignment horizontal="center" vertical="center" wrapText="1"/>
    </xf>
    <xf numFmtId="0" fontId="135" fillId="0" borderId="0" xfId="8" applyFont="1" applyAlignment="1">
      <alignment vertical="center"/>
    </xf>
    <xf numFmtId="0" fontId="135" fillId="0" borderId="0" xfId="8" applyFont="1"/>
    <xf numFmtId="0" fontId="135" fillId="0" borderId="6" xfId="8" applyFont="1" applyBorder="1" applyAlignment="1">
      <alignment horizontal="center" vertical="center"/>
    </xf>
    <xf numFmtId="0" fontId="136" fillId="0" borderId="0" xfId="0" applyFont="1" applyAlignment="1">
      <alignment vertical="center"/>
    </xf>
    <xf numFmtId="16" fontId="5" fillId="5" borderId="18" xfId="2" applyNumberFormat="1" applyFont="1" applyFill="1" applyBorder="1" applyAlignment="1">
      <alignment horizontal="right"/>
    </xf>
    <xf numFmtId="16" fontId="5" fillId="5" borderId="18" xfId="2" applyNumberFormat="1" applyFont="1" applyFill="1" applyBorder="1" applyAlignment="1">
      <alignment horizontal="center"/>
    </xf>
    <xf numFmtId="16" fontId="55" fillId="5" borderId="18" xfId="2" quotePrefix="1" applyNumberFormat="1" applyFont="1" applyFill="1" applyBorder="1" applyAlignment="1">
      <alignment horizontal="center"/>
    </xf>
    <xf numFmtId="0" fontId="5" fillId="5" borderId="19" xfId="0" applyFont="1" applyFill="1" applyBorder="1" applyAlignment="1">
      <alignment horizontal="left" wrapText="1"/>
    </xf>
    <xf numFmtId="0" fontId="5" fillId="5" borderId="17" xfId="0" applyFont="1" applyFill="1" applyBorder="1" applyAlignment="1">
      <alignment horizontal="left" wrapText="1"/>
    </xf>
    <xf numFmtId="16" fontId="54" fillId="5" borderId="18" xfId="2" quotePrefix="1" applyNumberFormat="1" applyFont="1" applyFill="1" applyBorder="1" applyAlignment="1">
      <alignment horizontal="center"/>
    </xf>
    <xf numFmtId="16" fontId="54" fillId="5" borderId="17" xfId="2" quotePrefix="1" applyNumberFormat="1" applyFont="1" applyFill="1" applyBorder="1" applyAlignment="1">
      <alignment horizontal="center"/>
    </xf>
    <xf numFmtId="0" fontId="133" fillId="6" borderId="32" xfId="0" applyFont="1" applyFill="1" applyBorder="1" applyAlignment="1">
      <alignment horizontal="left"/>
    </xf>
    <xf numFmtId="16" fontId="5" fillId="11" borderId="19" xfId="5" applyNumberFormat="1" applyFont="1" applyFill="1" applyBorder="1" applyAlignment="1">
      <alignment horizontal="left"/>
    </xf>
    <xf numFmtId="0" fontId="5" fillId="3" borderId="9" xfId="5" applyFont="1" applyFill="1" applyBorder="1" applyAlignment="1">
      <alignment horizontal="left" vertical="center"/>
    </xf>
    <xf numFmtId="0" fontId="5" fillId="5" borderId="0" xfId="2" applyFont="1" applyFill="1"/>
    <xf numFmtId="16" fontId="5" fillId="11" borderId="17" xfId="5" applyNumberFormat="1" applyFont="1" applyFill="1" applyBorder="1" applyAlignment="1">
      <alignment horizontal="left"/>
    </xf>
    <xf numFmtId="16" fontId="5" fillId="5" borderId="26" xfId="2" applyNumberFormat="1" applyFont="1" applyFill="1" applyBorder="1" applyAlignment="1">
      <alignment horizontal="right"/>
    </xf>
    <xf numFmtId="0" fontId="32" fillId="6" borderId="0" xfId="2" applyFont="1" applyFill="1"/>
    <xf numFmtId="167" fontId="137" fillId="0" borderId="11" xfId="326" applyNumberFormat="1" applyFont="1" applyBorder="1" applyAlignment="1">
      <alignment horizontal="center" vertical="center" wrapText="1"/>
    </xf>
    <xf numFmtId="167" fontId="137" fillId="0" borderId="0" xfId="326" applyNumberFormat="1" applyFont="1" applyAlignment="1">
      <alignment horizontal="center" vertical="center"/>
    </xf>
    <xf numFmtId="164" fontId="137" fillId="2" borderId="11" xfId="37" applyNumberFormat="1" applyFont="1" applyFill="1" applyBorder="1" applyAlignment="1">
      <alignment horizontal="center" vertical="center"/>
    </xf>
    <xf numFmtId="164" fontId="137" fillId="0" borderId="11" xfId="37" applyNumberFormat="1" applyFont="1" applyBorder="1" applyAlignment="1">
      <alignment horizontal="center" vertical="center"/>
    </xf>
    <xf numFmtId="164" fontId="56" fillId="9" borderId="11" xfId="0" applyNumberFormat="1" applyFont="1" applyFill="1" applyBorder="1" applyAlignment="1">
      <alignment horizontal="left" wrapText="1"/>
    </xf>
    <xf numFmtId="0" fontId="6" fillId="0" borderId="0" xfId="2" applyFont="1" applyAlignment="1">
      <alignment horizontal="center"/>
    </xf>
    <xf numFmtId="0" fontId="8" fillId="0" borderId="0" xfId="2" applyFont="1" applyAlignment="1">
      <alignment horizontal="center"/>
    </xf>
    <xf numFmtId="0" fontId="21" fillId="3" borderId="1" xfId="6" applyFont="1" applyFill="1" applyBorder="1" applyAlignment="1">
      <alignment horizontal="center" vertical="center" wrapText="1"/>
    </xf>
    <xf numFmtId="0" fontId="21" fillId="4" borderId="1" xfId="6" applyFont="1" applyFill="1" applyBorder="1" applyAlignment="1">
      <alignment horizontal="center" vertical="center" wrapText="1"/>
    </xf>
    <xf numFmtId="0" fontId="26" fillId="2" borderId="0" xfId="2" applyFont="1" applyFill="1" applyAlignment="1">
      <alignment horizontal="center"/>
    </xf>
    <xf numFmtId="0" fontId="29" fillId="2" borderId="0" xfId="2" applyFont="1" applyFill="1" applyAlignment="1">
      <alignment horizontal="center"/>
    </xf>
    <xf numFmtId="0" fontId="21" fillId="3" borderId="1" xfId="6" applyFont="1" applyFill="1" applyBorder="1" applyAlignment="1">
      <alignment horizontal="left" vertical="center"/>
    </xf>
    <xf numFmtId="0" fontId="21" fillId="3" borderId="1" xfId="6" applyFont="1" applyFill="1" applyBorder="1" applyAlignment="1">
      <alignment vertical="center" wrapText="1"/>
    </xf>
    <xf numFmtId="0" fontId="21" fillId="3" borderId="1" xfId="6" applyFont="1" applyFill="1" applyBorder="1" applyAlignment="1">
      <alignment horizontal="center" vertical="center"/>
    </xf>
    <xf numFmtId="0" fontId="21" fillId="3" borderId="2" xfId="6" applyFont="1" applyFill="1" applyBorder="1" applyAlignment="1">
      <alignment horizontal="center" vertical="center" wrapText="1"/>
    </xf>
    <xf numFmtId="0" fontId="21" fillId="3" borderId="3" xfId="6" applyFont="1" applyFill="1" applyBorder="1" applyAlignment="1">
      <alignment horizontal="center" vertical="center" wrapText="1"/>
    </xf>
    <xf numFmtId="0" fontId="21" fillId="3" borderId="4" xfId="6" applyFont="1" applyFill="1" applyBorder="1" applyAlignment="1">
      <alignment horizontal="center" vertical="center" wrapText="1"/>
    </xf>
    <xf numFmtId="0" fontId="21" fillId="3" borderId="5" xfId="6" applyFont="1" applyFill="1" applyBorder="1" applyAlignment="1">
      <alignment horizontal="center" vertical="center" wrapText="1"/>
    </xf>
    <xf numFmtId="0" fontId="21" fillId="3" borderId="6" xfId="6" applyFont="1" applyFill="1" applyBorder="1" applyAlignment="1">
      <alignment horizontal="center" vertical="center" wrapText="1"/>
    </xf>
    <xf numFmtId="0" fontId="21" fillId="3" borderId="7" xfId="6" applyFont="1" applyFill="1" applyBorder="1" applyAlignment="1">
      <alignment horizontal="center" vertical="center" wrapText="1"/>
    </xf>
    <xf numFmtId="0" fontId="26" fillId="0" borderId="0" xfId="2" applyFont="1" applyAlignment="1">
      <alignment horizontal="center"/>
    </xf>
    <xf numFmtId="0" fontId="29" fillId="0" borderId="0" xfId="2" applyFont="1" applyAlignment="1">
      <alignment horizontal="center" wrapText="1"/>
    </xf>
    <xf numFmtId="0" fontId="5" fillId="3" borderId="2" xfId="2" applyFont="1" applyFill="1" applyBorder="1" applyAlignment="1">
      <alignment horizontal="center" vertical="center" wrapText="1"/>
    </xf>
    <xf numFmtId="0" fontId="5" fillId="3" borderId="4" xfId="2" applyFont="1" applyFill="1" applyBorder="1" applyAlignment="1">
      <alignment horizontal="center" vertical="center" wrapText="1"/>
    </xf>
    <xf numFmtId="0" fontId="5" fillId="3" borderId="5" xfId="2" applyFont="1" applyFill="1" applyBorder="1" applyAlignment="1">
      <alignment horizontal="center" vertical="center" wrapText="1"/>
    </xf>
    <xf numFmtId="0" fontId="5" fillId="3" borderId="7" xfId="2" applyFont="1" applyFill="1" applyBorder="1" applyAlignment="1">
      <alignment horizontal="center" vertical="center" wrapText="1"/>
    </xf>
    <xf numFmtId="0" fontId="5" fillId="3" borderId="8" xfId="2" applyFont="1" applyFill="1" applyBorder="1" applyAlignment="1">
      <alignment horizontal="center" vertical="center" wrapText="1"/>
    </xf>
    <xf numFmtId="0" fontId="5" fillId="3" borderId="9" xfId="2" applyFont="1" applyFill="1" applyBorder="1" applyAlignment="1">
      <alignment horizontal="center" vertical="center" wrapText="1"/>
    </xf>
    <xf numFmtId="0" fontId="5" fillId="3" borderId="2" xfId="2" applyFont="1" applyFill="1" applyBorder="1" applyAlignment="1">
      <alignment horizontal="center" vertical="center"/>
    </xf>
    <xf numFmtId="0" fontId="5" fillId="3" borderId="4" xfId="2" applyFont="1" applyFill="1" applyBorder="1" applyAlignment="1">
      <alignment horizontal="center" vertical="center"/>
    </xf>
    <xf numFmtId="0" fontId="5" fillId="3" borderId="11" xfId="2" applyFont="1" applyFill="1" applyBorder="1" applyAlignment="1">
      <alignment horizontal="center" vertical="center"/>
    </xf>
    <xf numFmtId="0" fontId="5" fillId="3" borderId="12" xfId="2" applyFont="1" applyFill="1" applyBorder="1" applyAlignment="1">
      <alignment horizontal="center" vertical="center"/>
    </xf>
    <xf numFmtId="0" fontId="5" fillId="3" borderId="10" xfId="2" applyFont="1" applyFill="1" applyBorder="1" applyAlignment="1">
      <alignment horizontal="center" vertical="center" wrapText="1"/>
    </xf>
    <xf numFmtId="0" fontId="5" fillId="3" borderId="13" xfId="2" applyFont="1" applyFill="1" applyBorder="1" applyAlignment="1">
      <alignment horizontal="center" vertical="center"/>
    </xf>
    <xf numFmtId="0" fontId="5" fillId="3" borderId="1" xfId="2" applyFont="1" applyFill="1" applyBorder="1" applyAlignment="1">
      <alignment horizontal="center" vertical="center"/>
    </xf>
    <xf numFmtId="0" fontId="5" fillId="10" borderId="8" xfId="2" applyFont="1" applyFill="1" applyBorder="1" applyAlignment="1">
      <alignment horizontal="center" vertical="center" wrapText="1"/>
    </xf>
    <xf numFmtId="0" fontId="5" fillId="10" borderId="9" xfId="2" applyFont="1" applyFill="1" applyBorder="1" applyAlignment="1">
      <alignment horizontal="center" vertical="center" wrapText="1"/>
    </xf>
    <xf numFmtId="0" fontId="5" fillId="3" borderId="27" xfId="2" applyFont="1" applyFill="1" applyBorder="1" applyAlignment="1">
      <alignment horizontal="center" vertical="center"/>
    </xf>
    <xf numFmtId="0" fontId="42" fillId="0" borderId="10" xfId="8" applyFont="1" applyBorder="1" applyAlignment="1">
      <alignment horizontal="center" vertical="center"/>
    </xf>
    <xf numFmtId="0" fontId="42" fillId="0" borderId="13" xfId="8" applyFont="1" applyBorder="1" applyAlignment="1">
      <alignment horizontal="center" vertical="center"/>
    </xf>
    <xf numFmtId="0" fontId="42" fillId="0" borderId="27" xfId="8" applyFont="1" applyBorder="1" applyAlignment="1">
      <alignment horizontal="center" vertical="center"/>
    </xf>
    <xf numFmtId="0" fontId="74" fillId="14" borderId="45" xfId="0" applyFont="1" applyFill="1" applyBorder="1" applyAlignment="1">
      <alignment horizontal="center" vertical="center" wrapText="1" readingOrder="1"/>
    </xf>
    <xf numFmtId="0" fontId="74" fillId="14" borderId="47" xfId="0" applyFont="1" applyFill="1" applyBorder="1" applyAlignment="1">
      <alignment horizontal="center" vertical="center" wrapText="1" readingOrder="1"/>
    </xf>
    <xf numFmtId="0" fontId="74" fillId="14" borderId="49" xfId="0" applyFont="1" applyFill="1" applyBorder="1" applyAlignment="1">
      <alignment horizontal="center" vertical="center" wrapText="1" readingOrder="1"/>
    </xf>
    <xf numFmtId="0" fontId="74" fillId="14" borderId="45" xfId="0" applyFont="1" applyFill="1" applyBorder="1" applyAlignment="1">
      <alignment horizontal="left" vertical="center" wrapText="1" readingOrder="1"/>
    </xf>
    <xf numFmtId="0" fontId="74" fillId="14" borderId="47" xfId="0" applyFont="1" applyFill="1" applyBorder="1" applyAlignment="1">
      <alignment horizontal="left" vertical="center" wrapText="1" readingOrder="1"/>
    </xf>
    <xf numFmtId="0" fontId="74" fillId="14" borderId="49" xfId="0" applyFont="1" applyFill="1" applyBorder="1" applyAlignment="1">
      <alignment horizontal="left" vertical="center" wrapText="1" readingOrder="1"/>
    </xf>
    <xf numFmtId="0" fontId="75" fillId="14" borderId="45" xfId="0" applyFont="1" applyFill="1" applyBorder="1" applyAlignment="1">
      <alignment horizontal="center" vertical="center" wrapText="1" readingOrder="1"/>
    </xf>
    <xf numFmtId="0" fontId="75" fillId="14" borderId="49" xfId="0" applyFont="1" applyFill="1" applyBorder="1" applyAlignment="1">
      <alignment horizontal="center" vertical="center" wrapText="1" readingOrder="1"/>
    </xf>
  </cellXfs>
  <cellStyles count="327">
    <cellStyle name="20% - 强调文字颜色 1" xfId="62"/>
    <cellStyle name="20% - 强调文字颜色 1 2" xfId="225"/>
    <cellStyle name="20% - 强调文字颜色 2" xfId="52"/>
    <cellStyle name="20% - 强调文字颜色 2 2" xfId="226"/>
    <cellStyle name="20% - 强调文字颜色 3" xfId="63"/>
    <cellStyle name="20% - 强调文字颜色 3 2" xfId="227"/>
    <cellStyle name="20% - 强调文字颜色 4" xfId="64"/>
    <cellStyle name="20% - 强调文字颜色 4 2" xfId="228"/>
    <cellStyle name="20% - 强调文字颜色 5" xfId="65"/>
    <cellStyle name="20% - 强调文字颜色 5 2" xfId="229"/>
    <cellStyle name="20% - 强调文字颜色 6" xfId="39"/>
    <cellStyle name="20% - 强调文字颜色 6 2" xfId="230"/>
    <cellStyle name="40% - 强调文字颜色 1" xfId="58"/>
    <cellStyle name="40% - 强调文字颜色 1 2" xfId="231"/>
    <cellStyle name="40% - 强调文字颜色 2" xfId="60"/>
    <cellStyle name="40% - 强调文字颜色 2 2" xfId="232"/>
    <cellStyle name="40% - 强调文字颜色 3" xfId="61"/>
    <cellStyle name="40% - 强调文字颜色 3 2" xfId="233"/>
    <cellStyle name="40% - 强调文字颜色 4" xfId="57"/>
    <cellStyle name="40% - 强调文字颜色 4 2" xfId="234"/>
    <cellStyle name="40% - 强调文字颜色 5" xfId="59"/>
    <cellStyle name="40% - 强调文字颜色 5 2" xfId="235"/>
    <cellStyle name="40% - 强调文字颜色 6" xfId="46"/>
    <cellStyle name="40% - 强调文字颜色 6 2" xfId="236"/>
    <cellStyle name="60% - 强调文字颜色 1" xfId="66"/>
    <cellStyle name="60% - 强调文字颜色 1 2" xfId="237"/>
    <cellStyle name="60% - 强调文字颜色 2" xfId="67"/>
    <cellStyle name="60% - 强调文字颜色 2 2" xfId="238"/>
    <cellStyle name="60% - 强调文字颜色 3" xfId="68"/>
    <cellStyle name="60% - 强调文字颜色 3 2" xfId="239"/>
    <cellStyle name="60% - 强调文字颜色 4" xfId="69"/>
    <cellStyle name="60% - 强调文字颜色 4 2" xfId="240"/>
    <cellStyle name="60% - 强调文字颜色 5" xfId="70"/>
    <cellStyle name="60% - 强调文字颜色 5 2" xfId="241"/>
    <cellStyle name="60% - 强调文字颜色 6" xfId="71"/>
    <cellStyle name="60% - 强调文字颜色 6 2" xfId="242"/>
    <cellStyle name="Comma 2" xfId="10"/>
    <cellStyle name="Hyperlink" xfId="1" builtinId="8"/>
    <cellStyle name="Hyperlink 2" xfId="224"/>
    <cellStyle name="Hyperlink 3" xfId="11"/>
    <cellStyle name="Normal" xfId="0" builtinId="0"/>
    <cellStyle name="Normal 10" xfId="36"/>
    <cellStyle name="Normal 11" xfId="37"/>
    <cellStyle name="Normal 12" xfId="170"/>
    <cellStyle name="Normal 13" xfId="171"/>
    <cellStyle name="Normal 14" xfId="177"/>
    <cellStyle name="Normal 15" xfId="9"/>
    <cellStyle name="Normal 16" xfId="223"/>
    <cellStyle name="Normal 17" xfId="73"/>
    <cellStyle name="Normal 17 2" xfId="172"/>
    <cellStyle name="Normal 17 3" xfId="175"/>
    <cellStyle name="Normal 18" xfId="75"/>
    <cellStyle name="Normal 18 2" xfId="76"/>
    <cellStyle name="Normal 19" xfId="178"/>
    <cellStyle name="Normal 2" xfId="12"/>
    <cellStyle name="Normal 2 2" xfId="13"/>
    <cellStyle name="Normal 2 2 2" xfId="78"/>
    <cellStyle name="Normal 2 2 2 2" xfId="181"/>
    <cellStyle name="Normal 2 2 3" xfId="174"/>
    <cellStyle name="Normal 2 2 4" xfId="180"/>
    <cellStyle name="Normal 2 3" xfId="77"/>
    <cellStyle name="Normal 2 3 2" xfId="183"/>
    <cellStyle name="Normal 2 3 2 2" xfId="184"/>
    <cellStyle name="Normal 2 3 3" xfId="185"/>
    <cellStyle name="Normal 2 3 4" xfId="182"/>
    <cellStyle name="Normal 2 4" xfId="173"/>
    <cellStyle name="Normal 2 4 2" xfId="187"/>
    <cellStyle name="Normal 2 4 2 2" xfId="188"/>
    <cellStyle name="Normal 2 4 3" xfId="189"/>
    <cellStyle name="Normal 2 4 4" xfId="186"/>
    <cellStyle name="Normal 2 5" xfId="176"/>
    <cellStyle name="Normal 2 5 2" xfId="191"/>
    <cellStyle name="Normal 2 5 2 2" xfId="192"/>
    <cellStyle name="Normal 2 5 3" xfId="193"/>
    <cellStyle name="Normal 2 5 4" xfId="190"/>
    <cellStyle name="Normal 2 6" xfId="194"/>
    <cellStyle name="Normal 2 6 2" xfId="195"/>
    <cellStyle name="Normal 2 6 2 2" xfId="196"/>
    <cellStyle name="Normal 2 6 3" xfId="197"/>
    <cellStyle name="Normal 2 7" xfId="198"/>
    <cellStyle name="Normal 2 7 2" xfId="199"/>
    <cellStyle name="Normal 2 8" xfId="200"/>
    <cellStyle name="Normal 2 9" xfId="179"/>
    <cellStyle name="Normal 2_atd" xfId="14"/>
    <cellStyle name="Normal 3" xfId="22"/>
    <cellStyle name="Normal 3 2" xfId="202"/>
    <cellStyle name="Normal 3 3" xfId="201"/>
    <cellStyle name="Normal 345 5 68" xfId="20"/>
    <cellStyle name="Normal 4" xfId="26"/>
    <cellStyle name="Normal 4 2" xfId="204"/>
    <cellStyle name="Normal 4 3" xfId="203"/>
    <cellStyle name="Normal 5" xfId="27"/>
    <cellStyle name="Normal 5 2" xfId="206"/>
    <cellStyle name="Normal 5 3" xfId="205"/>
    <cellStyle name="Normal 6" xfId="32"/>
    <cellStyle name="Normal 7" xfId="33"/>
    <cellStyle name="Normal 8" xfId="34"/>
    <cellStyle name="Normal 81" xfId="79"/>
    <cellStyle name="Normal 9" xfId="35"/>
    <cellStyle name="Normal_EUROPE" xfId="2"/>
    <cellStyle name="Normal_MED (1)" xfId="5"/>
    <cellStyle name="Normal_MED 2" xfId="326"/>
    <cellStyle name="Normal_Persian Gulf via HKG" xfId="4"/>
    <cellStyle name="Normal_Sheet1" xfId="6"/>
    <cellStyle name="Normal_US WC &amp; Canada" xfId="3"/>
    <cellStyle name="normální 2" xfId="83"/>
    <cellStyle name="normální 2 2" xfId="81"/>
    <cellStyle name="normální 2 2 2" xfId="84"/>
    <cellStyle name="normální 2 2 3" xfId="244"/>
    <cellStyle name="normální 2 3" xfId="85"/>
    <cellStyle name="normální 2 4" xfId="243"/>
    <cellStyle name="normální 2_Xl0001353" xfId="86"/>
    <cellStyle name="normální_04Road" xfId="87"/>
    <cellStyle name="표준 2" xfId="218"/>
    <cellStyle name="표준 2 2" xfId="219"/>
    <cellStyle name="표준 3" xfId="220"/>
    <cellStyle name="표준 3 2" xfId="221"/>
    <cellStyle name="표준_AWE-PDM" xfId="222"/>
    <cellStyle name="一般_2008-10-28 Long Term Schedule CTS SVC" xfId="88"/>
    <cellStyle name="千位分隔[0] 2" xfId="217"/>
    <cellStyle name="千位分隔[0]_AEN and AES PFS(200803)-国内挂港节省4小时 2" xfId="31"/>
    <cellStyle name="好" xfId="89"/>
    <cellStyle name="好 2" xfId="245"/>
    <cellStyle name="好_MED WB ARB 1st Quarter 2013" xfId="90"/>
    <cellStyle name="好_MED WB ARB 1st Quarter 2013 2" xfId="246"/>
    <cellStyle name="好_MED WB ARB 1st Quarter 2015" xfId="53"/>
    <cellStyle name="好_MED WB ARB 1st Quarter 2015 2" xfId="247"/>
    <cellStyle name="好_MED WB ARB 1st Quarter 2015v2" xfId="91"/>
    <cellStyle name="好_MED WB ARB 1st Quarter 2015v2 2" xfId="248"/>
    <cellStyle name="好_MED WB ARB 2nd Quarter 2014" xfId="42"/>
    <cellStyle name="好_MED WB ARB 2nd Quarter 2014 2" xfId="249"/>
    <cellStyle name="好_MED WB ARB 2nd Quarter 2014V2" xfId="92"/>
    <cellStyle name="好_MED WB ARB 2nd Quarter 2014V2 2" xfId="250"/>
    <cellStyle name="好_MED WB ARB 3rd Quarter 2013" xfId="93"/>
    <cellStyle name="好_MED WB ARB 3rd Quarter 2013 2" xfId="251"/>
    <cellStyle name="好_MED WB ARB 4th Quarter 2013V1" xfId="94"/>
    <cellStyle name="好_MED WB ARB 4th Quarter 2013V1 2" xfId="252"/>
    <cellStyle name="好_NW EUR SVC Westbound RF Arbitraries 2nd Qtr 2014" xfId="95"/>
    <cellStyle name="好_NW EUR SVC Westbound RF Arbitraries 2nd Qtr 2014 2" xfId="253"/>
    <cellStyle name="好_NW EUR SVC Westbound RF Arbitraries 3rd Qtr 2013" xfId="96"/>
    <cellStyle name="好_NW EUR SVC Westbound RF Arbitraries 3rd Qtr 2013 2" xfId="254"/>
    <cellStyle name="好_NW EUR SVC Westbound RF Arbitraries 3rd Qtr 2014" xfId="97"/>
    <cellStyle name="好_NW EUR SVC Westbound RF Arbitraries 3rd Qtr 2014 2" xfId="255"/>
    <cellStyle name="好_NWE 2011 3rd qu WB ARB proposal" xfId="98"/>
    <cellStyle name="好_NWE 2011 3rd qu WB ARB proposal 2" xfId="256"/>
    <cellStyle name="好_NWE 2011 4thQ WB ARB proposal" xfId="99"/>
    <cellStyle name="好_NWE 2011 4thQ WB ARB proposal 2" xfId="257"/>
    <cellStyle name="好_NWE WB ARB 1st Quarter 2013" xfId="100"/>
    <cellStyle name="好_NWE WB ARB 1st Quarter 2013 2" xfId="258"/>
    <cellStyle name="好_NWE WB ARB 1st Quarter 2013V2" xfId="101"/>
    <cellStyle name="好_NWE WB ARB 1st Quarter 2013V2 2" xfId="259"/>
    <cellStyle name="好_NWE WB ARB 1st Quarter 2014" xfId="48"/>
    <cellStyle name="好_NWE WB ARB 1st Quarter 2014 2" xfId="260"/>
    <cellStyle name="好_NWE WB ARB 2nd Quarter 2012 proposals" xfId="102"/>
    <cellStyle name="好_NWE WB ARB 2nd Quarter 2012 proposals 2" xfId="261"/>
    <cellStyle name="好_NWE WB ARB 2nd Quarter 2013" xfId="82"/>
    <cellStyle name="好_NWE WB ARB 2nd Quarter 2013 2" xfId="262"/>
    <cellStyle name="好_NWE WB ARB 2nd Quarter 2013 V1" xfId="104"/>
    <cellStyle name="好_NWE WB ARB 2nd Quarter 2013 V1 2" xfId="263"/>
    <cellStyle name="好_NWE WB ARB 2nd Quarter 2013 V4" xfId="105"/>
    <cellStyle name="好_NWE WB ARB 2nd Quarter 2013 V4 2" xfId="264"/>
    <cellStyle name="好_NWE WB ARB 2nd Quarter 2014(20140529-20140630)" xfId="106"/>
    <cellStyle name="好_NWE WB ARB 2nd Quarter 2014(20140529-20140630) 2" xfId="265"/>
    <cellStyle name="好_NWE WB ARB 2nd Quarter 2014v2" xfId="107"/>
    <cellStyle name="好_NWE WB ARB 2nd Quarter 2014v2 2" xfId="266"/>
    <cellStyle name="好_NWE WB ARB 2nd Quarter 2014v3 (1)" xfId="108"/>
    <cellStyle name="好_NWE WB ARB 2nd Quarter 2014v3 (1) 2" xfId="267"/>
    <cellStyle name="好_NWE WB ARB 3rd Quarter 2012" xfId="109"/>
    <cellStyle name="好_NWE WB ARB 3rd Quarter 2012 2" xfId="268"/>
    <cellStyle name="好_NWE WB ARB 3rd Quarter 2013" xfId="110"/>
    <cellStyle name="好_NWE WB ARB 3rd Quarter 2013 2" xfId="269"/>
    <cellStyle name="好_NWE WB ARB 3rd Quarter 2014" xfId="111"/>
    <cellStyle name="好_NWE WB ARB 3rd Quarter 2014 2" xfId="270"/>
    <cellStyle name="好_NWE WB ARB 4th Quarter 2012" xfId="112"/>
    <cellStyle name="好_NWE WB ARB 4th Quarter 2012 2" xfId="271"/>
    <cellStyle name="好_NWE WB ARB 4th Quarter 2012 update" xfId="113"/>
    <cellStyle name="好_NWE WB ARB 4th Quarter 2012 update 2" xfId="272"/>
    <cellStyle name="好_NWE WB ARB 4th Quarter 2013" xfId="114"/>
    <cellStyle name="好_NWE WB ARB 4th Quarter 2013 2" xfId="273"/>
    <cellStyle name="好_NWE WB ARB 4th Quarter 2014" xfId="115"/>
    <cellStyle name="好_NWE WB ARB 4th Quarter 2014 2" xfId="274"/>
    <cellStyle name="好_NWE WB ARB NOV 25-DEC 31 2011" xfId="51"/>
    <cellStyle name="好_NWE WB ARB NOV 25-DEC 31 2011 2" xfId="275"/>
    <cellStyle name="好_NWE WB ARB Q1 2012" xfId="41"/>
    <cellStyle name="好_NWE WB ARB Q1 2012 2" xfId="276"/>
    <cellStyle name="好_REVISED NWE WB ARB 3rd Quarter 2013" xfId="116"/>
    <cellStyle name="好_REVISED NWE WB ARB 3rd Quarter 2013 2" xfId="277"/>
    <cellStyle name="好_UPDATED NWE WB ARB 1st Quarter 2013" xfId="55"/>
    <cellStyle name="好_UPDATED NWE WB ARB 1st Quarter 2013 2" xfId="278"/>
    <cellStyle name="差" xfId="117"/>
    <cellStyle name="差 2" xfId="279"/>
    <cellStyle name="差_MED WB ARB 1st Quarter 2013" xfId="118"/>
    <cellStyle name="差_MED WB ARB 1st Quarter 2013 2" xfId="280"/>
    <cellStyle name="差_MED WB ARB 1st Quarter 2015" xfId="119"/>
    <cellStyle name="差_MED WB ARB 1st Quarter 2015 2" xfId="281"/>
    <cellStyle name="差_MED WB ARB 1st Quarter 2015v2" xfId="120"/>
    <cellStyle name="差_MED WB ARB 1st Quarter 2015v2 2" xfId="282"/>
    <cellStyle name="差_MED WB ARB 2nd Quarter 2014" xfId="122"/>
    <cellStyle name="差_MED WB ARB 2nd Quarter 2014 2" xfId="283"/>
    <cellStyle name="差_MED WB ARB 2nd Quarter 2014V2" xfId="121"/>
    <cellStyle name="差_MED WB ARB 2nd Quarter 2014V2 2" xfId="284"/>
    <cellStyle name="差_MED WB ARB 3rd Quarter 2013" xfId="123"/>
    <cellStyle name="差_MED WB ARB 3rd Quarter 2013 2" xfId="285"/>
    <cellStyle name="差_MED WB ARB 4th Quarter 2013V1" xfId="124"/>
    <cellStyle name="差_MED WB ARB 4th Quarter 2013V1 2" xfId="286"/>
    <cellStyle name="差_NW EUR SVC Westbound RF Arbitraries 2nd Qtr 2014" xfId="125"/>
    <cellStyle name="差_NW EUR SVC Westbound RF Arbitraries 2nd Qtr 2014 2" xfId="287"/>
    <cellStyle name="差_NW EUR SVC Westbound RF Arbitraries 3rd Qtr 2013" xfId="50"/>
    <cellStyle name="差_NW EUR SVC Westbound RF Arbitraries 3rd Qtr 2013 2" xfId="288"/>
    <cellStyle name="差_NW EUR SVC Westbound RF Arbitraries 3rd Qtr 2014" xfId="126"/>
    <cellStyle name="差_NW EUR SVC Westbound RF Arbitraries 3rd Qtr 2014 2" xfId="289"/>
    <cellStyle name="差_NWE 2011 3rd qu WB ARB proposal" xfId="128"/>
    <cellStyle name="差_NWE 2011 3rd qu WB ARB proposal 2" xfId="290"/>
    <cellStyle name="差_NWE 2011 4thQ WB ARB proposal" xfId="129"/>
    <cellStyle name="差_NWE 2011 4thQ WB ARB proposal 2" xfId="291"/>
    <cellStyle name="差_NWE WB ARB 1st Quarter 2013" xfId="130"/>
    <cellStyle name="差_NWE WB ARB 1st Quarter 2013 2" xfId="292"/>
    <cellStyle name="差_NWE WB ARB 1st Quarter 2013V2" xfId="49"/>
    <cellStyle name="差_NWE WB ARB 1st Quarter 2013V2 2" xfId="293"/>
    <cellStyle name="差_NWE WB ARB 1st Quarter 2014" xfId="131"/>
    <cellStyle name="差_NWE WB ARB 1st Quarter 2014 2" xfId="294"/>
    <cellStyle name="差_NWE WB ARB 2nd Quarter 2012 proposals" xfId="132"/>
    <cellStyle name="差_NWE WB ARB 2nd Quarter 2012 proposals 2" xfId="295"/>
    <cellStyle name="差_NWE WB ARB 2nd Quarter 2013" xfId="133"/>
    <cellStyle name="差_NWE WB ARB 2nd Quarter 2013 2" xfId="296"/>
    <cellStyle name="差_NWE WB ARB 2nd Quarter 2013 V1" xfId="134"/>
    <cellStyle name="差_NWE WB ARB 2nd Quarter 2013 V1 2" xfId="297"/>
    <cellStyle name="差_NWE WB ARB 2nd Quarter 2013 V4" xfId="103"/>
    <cellStyle name="差_NWE WB ARB 2nd Quarter 2013 V4 2" xfId="298"/>
    <cellStyle name="差_NWE WB ARB 2nd Quarter 2014(20140529-20140630)" xfId="135"/>
    <cellStyle name="差_NWE WB ARB 2nd Quarter 2014(20140529-20140630) 2" xfId="299"/>
    <cellStyle name="差_NWE WB ARB 2nd Quarter 2014v2" xfId="56"/>
    <cellStyle name="差_NWE WB ARB 2nd Quarter 2014v2 2" xfId="300"/>
    <cellStyle name="差_NWE WB ARB 2nd Quarter 2014v3 (1)" xfId="136"/>
    <cellStyle name="差_NWE WB ARB 2nd Quarter 2014v3 (1) 2" xfId="301"/>
    <cellStyle name="差_NWE WB ARB 3rd Quarter 2012" xfId="138"/>
    <cellStyle name="差_NWE WB ARB 3rd Quarter 2012 2" xfId="302"/>
    <cellStyle name="差_NWE WB ARB 3rd Quarter 2013" xfId="127"/>
    <cellStyle name="差_NWE WB ARB 3rd Quarter 2013 2" xfId="303"/>
    <cellStyle name="差_NWE WB ARB 3rd Quarter 2014" xfId="139"/>
    <cellStyle name="差_NWE WB ARB 3rd Quarter 2014 2" xfId="304"/>
    <cellStyle name="差_NWE WB ARB 4th Quarter 2012" xfId="140"/>
    <cellStyle name="差_NWE WB ARB 4th Quarter 2012 2" xfId="305"/>
    <cellStyle name="差_NWE WB ARB 4th Quarter 2012 update" xfId="141"/>
    <cellStyle name="差_NWE WB ARB 4th Quarter 2012 update 2" xfId="306"/>
    <cellStyle name="差_NWE WB ARB 4th Quarter 2013" xfId="142"/>
    <cellStyle name="差_NWE WB ARB 4th Quarter 2013 2" xfId="307"/>
    <cellStyle name="差_NWE WB ARB 4th Quarter 2014" xfId="143"/>
    <cellStyle name="差_NWE WB ARB 4th Quarter 2014 2" xfId="308"/>
    <cellStyle name="差_NWE WB ARB NOV 25-DEC 31 2011" xfId="144"/>
    <cellStyle name="差_NWE WB ARB NOV 25-DEC 31 2011 2" xfId="309"/>
    <cellStyle name="差_NWE WB ARB Q1 2012" xfId="145"/>
    <cellStyle name="差_NWE WB ARB Q1 2012 2" xfId="310"/>
    <cellStyle name="差_REVISED NWE WB ARB 3rd Quarter 2013" xfId="146"/>
    <cellStyle name="差_REVISED NWE WB ARB 3rd Quarter 2013 2" xfId="311"/>
    <cellStyle name="差_UPDATED NWE WB ARB 1st Quarter 2013" xfId="147"/>
    <cellStyle name="差_UPDATED NWE WB ARB 1st Quarter 2013 2" xfId="312"/>
    <cellStyle name="常规 2" xfId="15"/>
    <cellStyle name="常规 2 2" xfId="7"/>
    <cellStyle name="常规 2 2 2" xfId="148"/>
    <cellStyle name="常规 2 2 3" xfId="54"/>
    <cellStyle name="常规 2 2 4" xfId="208"/>
    <cellStyle name="常规 2 2 5" xfId="23"/>
    <cellStyle name="常规 2 3" xfId="24"/>
    <cellStyle name="常规 2 3 2" xfId="47"/>
    <cellStyle name="常规 2 4" xfId="43"/>
    <cellStyle name="常规 2 5" xfId="207"/>
    <cellStyle name="常规 2_Xl0001226" xfId="149"/>
    <cellStyle name="常规 21 2 2 2" xfId="150"/>
    <cellStyle name="常规 3" xfId="8"/>
    <cellStyle name="常规 3 13" xfId="152"/>
    <cellStyle name="常规 3 2" xfId="25"/>
    <cellStyle name="常规 3 2 2" xfId="80"/>
    <cellStyle name="常规 3 2 2 2" xfId="38"/>
    <cellStyle name="常规 3 2 2 2 2" xfId="313"/>
    <cellStyle name="常规 3 3" xfId="21"/>
    <cellStyle name="常规 3 4" xfId="29"/>
    <cellStyle name="常规 3 5" xfId="151"/>
    <cellStyle name="常规 3 6" xfId="209"/>
    <cellStyle name="常规 3 7" xfId="16"/>
    <cellStyle name="常规 4" xfId="17"/>
    <cellStyle name="常规 4 2" xfId="30"/>
    <cellStyle name="常规 4 2 2" xfId="19"/>
    <cellStyle name="常规 4 3" xfId="153"/>
    <cellStyle name="常规 4 4" xfId="210"/>
    <cellStyle name="常规 5" xfId="211"/>
    <cellStyle name="常规 6" xfId="212"/>
    <cellStyle name="常规 7" xfId="213"/>
    <cellStyle name="常规 7 2" xfId="214"/>
    <cellStyle name="常规 8" xfId="215"/>
    <cellStyle name="常规_2007-2008年航线运力调整1121－交欧贸更新8改9_2011年预算-交计划运营20110223_2011年预算-交计划运营20110228" xfId="18"/>
    <cellStyle name="强调文字颜色 1" xfId="154"/>
    <cellStyle name="强调文字颜色 1 2" xfId="314"/>
    <cellStyle name="强调文字颜色 2" xfId="40"/>
    <cellStyle name="强调文字颜色 2 2" xfId="315"/>
    <cellStyle name="强调文字颜色 3" xfId="155"/>
    <cellStyle name="强调文字颜色 3 2" xfId="316"/>
    <cellStyle name="强调文字颜色 4" xfId="156"/>
    <cellStyle name="强调文字颜色 4 2" xfId="317"/>
    <cellStyle name="强调文字颜色 5" xfId="157"/>
    <cellStyle name="强调文字颜色 5 2" xfId="318"/>
    <cellStyle name="强调文字颜色 6" xfId="158"/>
    <cellStyle name="强调文字颜色 6 2" xfId="319"/>
    <cellStyle name="标题" xfId="159"/>
    <cellStyle name="标题 1" xfId="160"/>
    <cellStyle name="标题 2" xfId="161"/>
    <cellStyle name="标题 3" xfId="162"/>
    <cellStyle name="标题 4" xfId="72"/>
    <cellStyle name="标题_MED WB ARB 1st Quarter 2013" xfId="163"/>
    <cellStyle name="检查单元格" xfId="164"/>
    <cellStyle name="检查单元格 2" xfId="320"/>
    <cellStyle name="標準_proforma of PNW 2011" xfId="28"/>
    <cellStyle name="汇总" xfId="74"/>
    <cellStyle name="注释" xfId="165"/>
    <cellStyle name="注释 2" xfId="321"/>
    <cellStyle name="解释性文本" xfId="137"/>
    <cellStyle name="警告文本" xfId="166"/>
    <cellStyle name="计算" xfId="45"/>
    <cellStyle name="计算 2" xfId="322"/>
    <cellStyle name="超链接 2" xfId="216"/>
    <cellStyle name="输入" xfId="167"/>
    <cellStyle name="输入 2" xfId="323"/>
    <cellStyle name="输出" xfId="168"/>
    <cellStyle name="输出 2" xfId="324"/>
    <cellStyle name="适中" xfId="44"/>
    <cellStyle name="适中 2" xfId="325"/>
    <cellStyle name="链接单元格" xfId="169"/>
  </cellStyles>
  <dxfs count="1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38100</xdr:rowOff>
    </xdr:from>
    <xdr:to>
      <xdr:col>1</xdr:col>
      <xdr:colOff>161925</xdr:colOff>
      <xdr:row>2</xdr:row>
      <xdr:rowOff>85725</xdr:rowOff>
    </xdr:to>
    <xdr:pic>
      <xdr:nvPicPr>
        <xdr:cNvPr id="2" name="Picture 1252" descr="Inline image">
          <a:extLst>
            <a:ext uri="{FF2B5EF4-FFF2-40B4-BE49-F238E27FC236}">
              <a16:creationId xmlns:a16="http://schemas.microsoft.com/office/drawing/2014/main" id="{6C9349DC-5E93-40AA-8E25-C6B088066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11430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57150</xdr:rowOff>
    </xdr:from>
    <xdr:to>
      <xdr:col>0</xdr:col>
      <xdr:colOff>1266825</xdr:colOff>
      <xdr:row>2</xdr:row>
      <xdr:rowOff>342900</xdr:rowOff>
    </xdr:to>
    <xdr:pic>
      <xdr:nvPicPr>
        <xdr:cNvPr id="2" name="Picture 1252" descr="Inline image">
          <a:extLst>
            <a:ext uri="{FF2B5EF4-FFF2-40B4-BE49-F238E27FC236}">
              <a16:creationId xmlns:a16="http://schemas.microsoft.com/office/drawing/2014/main" id="{732C10CB-0E86-4923-B2E7-C7041D27A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57150"/>
          <a:ext cx="123825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57150</xdr:rowOff>
    </xdr:from>
    <xdr:to>
      <xdr:col>0</xdr:col>
      <xdr:colOff>1266825</xdr:colOff>
      <xdr:row>2</xdr:row>
      <xdr:rowOff>342900</xdr:rowOff>
    </xdr:to>
    <xdr:pic>
      <xdr:nvPicPr>
        <xdr:cNvPr id="4" name="Picture 1252" descr="Inline image">
          <a:extLst>
            <a:ext uri="{FF2B5EF4-FFF2-40B4-BE49-F238E27FC236}">
              <a16:creationId xmlns:a16="http://schemas.microsoft.com/office/drawing/2014/main" id="{4A3A17FD-0951-49AD-906D-00FF24BDF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57150"/>
          <a:ext cx="123825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51707</xdr:rowOff>
    </xdr:from>
    <xdr:to>
      <xdr:col>0</xdr:col>
      <xdr:colOff>1295400</xdr:colOff>
      <xdr:row>3</xdr:row>
      <xdr:rowOff>13607</xdr:rowOff>
    </xdr:to>
    <xdr:pic>
      <xdr:nvPicPr>
        <xdr:cNvPr id="2" name="Picture 1252" descr="Inline image">
          <a:extLst>
            <a:ext uri="{FF2B5EF4-FFF2-40B4-BE49-F238E27FC236}">
              <a16:creationId xmlns:a16="http://schemas.microsoft.com/office/drawing/2014/main" id="{EC28E4F6-5087-4DBE-9B18-4434AA1C1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51707"/>
          <a:ext cx="125730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1257300</xdr:colOff>
      <xdr:row>2</xdr:row>
      <xdr:rowOff>152400</xdr:rowOff>
    </xdr:to>
    <xdr:pic>
      <xdr:nvPicPr>
        <xdr:cNvPr id="2" name="Picture 1252" descr="Inline image">
          <a:extLst>
            <a:ext uri="{FF2B5EF4-FFF2-40B4-BE49-F238E27FC236}">
              <a16:creationId xmlns:a16="http://schemas.microsoft.com/office/drawing/2014/main" id="{6EFBECE4-4B26-446F-B909-E3F85D453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5730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zoomScale="80" zoomScaleNormal="80" workbookViewId="0">
      <selection activeCell="D42" sqref="D41:D42"/>
    </sheetView>
  </sheetViews>
  <sheetFormatPr defaultColWidth="10.28515625" defaultRowHeight="15"/>
  <cols>
    <col min="1" max="1" width="15.28515625" style="21" customWidth="1"/>
    <col min="2" max="2" width="13.85546875" style="21" customWidth="1"/>
    <col min="3" max="5" width="10.28515625" style="21"/>
    <col min="6" max="6" width="23" style="21" customWidth="1"/>
    <col min="7" max="7" width="13.42578125" style="21" customWidth="1"/>
    <col min="8" max="10" width="10.28515625" style="21"/>
    <col min="11" max="11" width="27.42578125" style="21" customWidth="1"/>
    <col min="12" max="12" width="0" style="21" hidden="1" customWidth="1"/>
    <col min="13" max="16384" width="10.28515625" style="21"/>
  </cols>
  <sheetData>
    <row r="1" spans="1:13" s="4" customFormat="1" ht="15.75">
      <c r="A1" s="1"/>
      <c r="B1" s="2"/>
      <c r="C1" s="3"/>
      <c r="D1" s="2"/>
      <c r="E1" s="2"/>
      <c r="K1" s="5"/>
    </row>
    <row r="2" spans="1:13" s="6" customFormat="1" ht="33.75">
      <c r="A2" s="441" t="s">
        <v>0</v>
      </c>
      <c r="B2" s="441"/>
      <c r="C2" s="441"/>
      <c r="D2" s="441"/>
      <c r="E2" s="441"/>
      <c r="F2" s="441"/>
      <c r="G2" s="441"/>
      <c r="H2" s="441"/>
      <c r="I2" s="441"/>
      <c r="J2" s="441"/>
      <c r="K2" s="441"/>
      <c r="L2" s="441"/>
      <c r="M2" s="441"/>
    </row>
    <row r="3" spans="1:13" s="8" customFormat="1" ht="18">
      <c r="A3" s="442"/>
      <c r="B3" s="442"/>
      <c r="C3" s="442"/>
      <c r="D3" s="442"/>
      <c r="E3" s="442"/>
      <c r="F3" s="442"/>
      <c r="G3" s="442"/>
      <c r="H3" s="442"/>
      <c r="I3" s="442"/>
      <c r="J3" s="442"/>
      <c r="K3" s="442"/>
      <c r="L3" s="442"/>
      <c r="M3" s="442"/>
    </row>
    <row r="4" spans="1:13" s="8" customFormat="1" ht="18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3" s="8" customFormat="1" ht="18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13" s="8" customFormat="1" ht="18">
      <c r="A6" s="9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s="8" customFormat="1" ht="18">
      <c r="A7" s="9"/>
      <c r="B7" s="9" t="s">
        <v>1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</row>
    <row r="8" spans="1:13" s="13" customFormat="1" ht="18">
      <c r="A8" s="11" t="s">
        <v>2</v>
      </c>
      <c r="B8" s="12" t="s">
        <v>3</v>
      </c>
    </row>
    <row r="9" spans="1:13" s="13" customFormat="1" ht="18">
      <c r="A9" s="11" t="s">
        <v>2</v>
      </c>
      <c r="B9" s="12" t="s">
        <v>404</v>
      </c>
    </row>
    <row r="10" spans="1:13" s="14" customFormat="1" ht="18">
      <c r="A10" s="11" t="s">
        <v>2</v>
      </c>
      <c r="B10" s="12" t="s">
        <v>4</v>
      </c>
      <c r="G10" s="15"/>
      <c r="H10" s="12"/>
      <c r="I10" s="12"/>
    </row>
    <row r="11" spans="1:13" s="17" customFormat="1" ht="18">
      <c r="A11" s="11" t="s">
        <v>2</v>
      </c>
      <c r="B11" s="12" t="s">
        <v>5</v>
      </c>
      <c r="C11" s="14"/>
      <c r="D11" s="14"/>
      <c r="E11" s="14"/>
      <c r="F11" s="16"/>
      <c r="G11" s="15"/>
      <c r="H11" s="12"/>
      <c r="I11" s="12"/>
      <c r="J11" s="14"/>
      <c r="K11" s="14"/>
      <c r="L11" s="14"/>
      <c r="M11" s="16"/>
    </row>
    <row r="12" spans="1:13" s="8" customFormat="1" ht="18">
      <c r="A12" s="11"/>
      <c r="B12" s="18"/>
      <c r="C12" s="13"/>
      <c r="D12" s="13"/>
      <c r="E12" s="13"/>
      <c r="F12" s="10"/>
      <c r="G12" s="19"/>
      <c r="H12" s="18"/>
      <c r="I12" s="18"/>
      <c r="J12" s="20"/>
      <c r="K12" s="20"/>
      <c r="L12" s="13"/>
      <c r="M12" s="10"/>
    </row>
    <row r="13" spans="1:13" s="13" customFormat="1" ht="18">
      <c r="A13" s="21"/>
      <c r="B13" s="9" t="s">
        <v>6</v>
      </c>
      <c r="C13" s="22"/>
      <c r="G13" s="10"/>
      <c r="H13" s="18"/>
      <c r="I13" s="18"/>
      <c r="J13" s="20"/>
      <c r="K13" s="20"/>
    </row>
    <row r="14" spans="1:13" s="14" customFormat="1" ht="18">
      <c r="A14" s="11" t="s">
        <v>2</v>
      </c>
      <c r="B14" s="12" t="s">
        <v>7</v>
      </c>
      <c r="C14" s="12"/>
      <c r="G14" s="16"/>
      <c r="H14" s="12"/>
      <c r="I14" s="12"/>
    </row>
    <row r="15" spans="1:13" s="14" customFormat="1" ht="18">
      <c r="A15" s="11" t="s">
        <v>2</v>
      </c>
      <c r="B15" s="12" t="s">
        <v>8</v>
      </c>
      <c r="H15" s="12"/>
      <c r="I15" s="12"/>
    </row>
    <row r="16" spans="1:13" s="13" customFormat="1" ht="18">
      <c r="A16" s="19"/>
      <c r="B16" s="18"/>
      <c r="C16" s="18"/>
      <c r="D16" s="20"/>
      <c r="E16" s="20"/>
      <c r="H16" s="18"/>
      <c r="I16" s="18"/>
      <c r="J16" s="20"/>
      <c r="K16" s="20"/>
    </row>
    <row r="17" spans="1:13" s="24" customFormat="1" ht="18.75">
      <c r="A17" s="23" t="s">
        <v>9</v>
      </c>
      <c r="C17" s="25"/>
      <c r="D17" s="26"/>
      <c r="E17" s="27"/>
      <c r="F17" s="26"/>
      <c r="G17" s="28"/>
      <c r="H17" s="29"/>
      <c r="I17" s="29"/>
      <c r="J17" s="30"/>
      <c r="K17" s="31"/>
      <c r="L17" s="30"/>
      <c r="M17" s="30"/>
    </row>
    <row r="18" spans="1:13" s="24" customFormat="1" ht="18.75">
      <c r="A18" s="32"/>
      <c r="B18" s="33"/>
      <c r="C18" s="25"/>
      <c r="D18" s="26"/>
      <c r="E18" s="27"/>
      <c r="F18" s="26"/>
      <c r="G18" s="28"/>
      <c r="H18" s="29"/>
      <c r="I18" s="29"/>
      <c r="J18" s="30"/>
      <c r="K18" s="31"/>
      <c r="L18" s="30"/>
      <c r="M18" s="30"/>
    </row>
    <row r="19" spans="1:13" s="24" customFormat="1" ht="18">
      <c r="A19" s="34" t="s">
        <v>0</v>
      </c>
      <c r="B19" s="35"/>
      <c r="C19" s="36"/>
      <c r="D19" s="29"/>
      <c r="E19" s="8"/>
      <c r="F19" s="26"/>
      <c r="G19" s="28"/>
      <c r="H19" s="34"/>
      <c r="I19" s="37"/>
      <c r="J19" s="37"/>
      <c r="L19" s="35"/>
      <c r="M19" s="29"/>
    </row>
    <row r="20" spans="1:13" s="24" customFormat="1" ht="18">
      <c r="A20" s="38" t="s">
        <v>389</v>
      </c>
      <c r="B20" s="39"/>
      <c r="C20" s="8"/>
      <c r="D20" s="40"/>
      <c r="E20" s="28"/>
      <c r="F20" s="41"/>
      <c r="G20" s="42"/>
      <c r="I20" s="42"/>
      <c r="J20" s="43"/>
      <c r="K20" s="43"/>
      <c r="L20" s="29"/>
      <c r="M20" s="29"/>
    </row>
    <row r="21" spans="1:13" s="24" customFormat="1" ht="18">
      <c r="A21" s="38" t="s">
        <v>10</v>
      </c>
      <c r="B21" s="39"/>
      <c r="C21" s="8"/>
      <c r="D21" s="39"/>
      <c r="E21" s="28"/>
      <c r="F21" s="43"/>
      <c r="G21" s="43"/>
      <c r="I21" s="43"/>
      <c r="J21" s="43"/>
      <c r="K21" s="43"/>
      <c r="L21" s="29"/>
      <c r="M21" s="29"/>
    </row>
    <row r="22" spans="1:13" s="8" customFormat="1" ht="18">
      <c r="A22" s="38" t="s">
        <v>11</v>
      </c>
      <c r="B22" s="39"/>
      <c r="D22" s="39"/>
      <c r="E22" s="28"/>
      <c r="F22" s="43"/>
      <c r="G22" s="43"/>
      <c r="I22" s="43"/>
      <c r="J22" s="43"/>
      <c r="K22" s="43"/>
      <c r="L22" s="44"/>
    </row>
    <row r="23" spans="1:13" s="4" customFormat="1" ht="15.75">
      <c r="A23" s="45"/>
      <c r="B23" s="46"/>
      <c r="D23" s="47"/>
      <c r="F23" s="48"/>
      <c r="G23" s="49"/>
      <c r="H23" s="45"/>
      <c r="I23" s="45"/>
      <c r="J23" s="50"/>
      <c r="L23" s="51"/>
    </row>
    <row r="24" spans="1:13" s="4" customFormat="1" ht="15.75">
      <c r="B24" s="52"/>
      <c r="C24" s="53"/>
      <c r="D24" s="54"/>
      <c r="E24" s="54"/>
      <c r="F24" s="54"/>
      <c r="G24" s="54"/>
      <c r="H24" s="53"/>
      <c r="I24" s="53"/>
      <c r="K24" s="54"/>
      <c r="L24" s="5"/>
    </row>
    <row r="25" spans="1:13" s="4" customFormat="1" ht="15.75">
      <c r="A25" s="54"/>
      <c r="B25" s="55"/>
      <c r="C25" s="56"/>
      <c r="D25" s="55"/>
      <c r="E25" s="56"/>
      <c r="F25" s="56"/>
      <c r="G25" s="57"/>
      <c r="H25" s="53"/>
      <c r="I25" s="54"/>
    </row>
    <row r="26" spans="1:13" ht="15.75">
      <c r="B26" s="58"/>
      <c r="C26" s="58"/>
      <c r="D26" s="59"/>
      <c r="E26" s="58"/>
      <c r="F26" s="58"/>
      <c r="G26" s="60"/>
    </row>
    <row r="28" spans="1:13" ht="15.75">
      <c r="B28" s="61"/>
      <c r="C28" s="59"/>
      <c r="D28" s="56"/>
      <c r="E28" s="58"/>
      <c r="F28" s="56"/>
      <c r="G28" s="56"/>
    </row>
  </sheetData>
  <mergeCells count="2">
    <mergeCell ref="A2:M2"/>
    <mergeCell ref="A3:M3"/>
  </mergeCells>
  <hyperlinks>
    <hyperlink ref="B10" location="'NORTH EUROPE via SIN'!A1" display="4. NORTH EUROPE  VIA SIN"/>
    <hyperlink ref="B14" location="'MED-ADRIATIC SEA-BLACK SEA'!A1" display="MED + ADRIATIC SEA + BLACK SEA SERVICE (PIRAEUS, GENOA, FOS, MALTA, LA SPEZIA, BARCELONA,VALENCIA, PORT SAID, BEIRUT,EVYAP,CONSTANZA, ODESSA, VENICE, KOPER, TRIESTE,...)"/>
    <hyperlink ref="B11" location="'EU via ROT&amp;HAM'!A1" display="EUROPE via ROTTERDAM &amp; HAMBURG"/>
    <hyperlink ref="B15" location="'MED non base port'!A1" display="MED NON BASE PORTS ( ALGERIA, LIBYA, EGYPT, GREECE,ITALY, MAURITANIA,MOROCCO, RUSSIA, SPAIN , SYRIA, TURKEY. GEORGIA, CYPRUS, MOLDOVA)"/>
    <hyperlink ref="B8" location="'AEU7-EU &amp; MED DIRECT-TCTT'!A1" display="EU &amp; MED DIRECT-TCTT (PIRAEUS, HAMBURG, ROTTERDAM, ZEEBRUGGE,FELIXSTOWE)"/>
    <hyperlink ref="B9" location="'AEU6-EU DIRECT'!A1" display="EU DIRECT (ROTTERDAM, SOUTHAMPTON, ANTWERP, LE HAVRE)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tabSelected="1" zoomScaleNormal="100" workbookViewId="0">
      <selection activeCell="C12" sqref="C12"/>
    </sheetView>
  </sheetViews>
  <sheetFormatPr defaultColWidth="9.140625" defaultRowHeight="15"/>
  <cols>
    <col min="1" max="1" width="41.5703125" style="72" customWidth="1"/>
    <col min="2" max="2" width="13.42578125" style="72" customWidth="1"/>
    <col min="3" max="3" width="18.42578125" style="98" bestFit="1" customWidth="1"/>
    <col min="4" max="7" width="16.7109375" style="72" customWidth="1"/>
    <col min="8" max="8" width="16.7109375" style="72" hidden="1" customWidth="1"/>
    <col min="9" max="9" width="16.7109375" style="72" customWidth="1"/>
    <col min="10" max="10" width="21" style="74" bestFit="1" customWidth="1"/>
    <col min="11" max="11" width="19.85546875" style="75" bestFit="1" customWidth="1"/>
    <col min="12" max="12" width="72" style="75" bestFit="1" customWidth="1"/>
    <col min="13" max="13" width="20.140625" style="76" bestFit="1" customWidth="1"/>
    <col min="14" max="16384" width="9.140625" style="76"/>
  </cols>
  <sheetData>
    <row r="1" spans="1:12" s="65" customFormat="1" ht="27.75">
      <c r="A1" s="445" t="s">
        <v>12</v>
      </c>
      <c r="B1" s="445"/>
      <c r="C1" s="445"/>
      <c r="D1" s="445"/>
      <c r="E1" s="445"/>
      <c r="F1" s="445"/>
      <c r="G1" s="445"/>
      <c r="H1" s="445"/>
      <c r="I1" s="62"/>
      <c r="J1" s="63"/>
      <c r="K1" s="64"/>
      <c r="L1" s="64"/>
    </row>
    <row r="2" spans="1:12" s="65" customFormat="1" ht="27.75">
      <c r="A2" s="446" t="s">
        <v>13</v>
      </c>
      <c r="B2" s="446"/>
      <c r="C2" s="446"/>
      <c r="D2" s="446"/>
      <c r="E2" s="446"/>
      <c r="F2" s="446"/>
      <c r="G2" s="446"/>
      <c r="H2" s="446"/>
      <c r="I2" s="66"/>
      <c r="J2" s="67"/>
      <c r="K2" s="64"/>
      <c r="L2" s="64"/>
    </row>
    <row r="3" spans="1:12" s="65" customFormat="1" ht="27.75">
      <c r="A3" s="446" t="s">
        <v>14</v>
      </c>
      <c r="B3" s="446"/>
      <c r="C3" s="446"/>
      <c r="D3" s="446"/>
      <c r="E3" s="446"/>
      <c r="F3" s="446"/>
      <c r="G3" s="446"/>
      <c r="H3" s="446"/>
      <c r="I3" s="66"/>
      <c r="J3" s="67"/>
      <c r="K3" s="64"/>
      <c r="L3" s="64"/>
    </row>
    <row r="4" spans="1:12" ht="15.75">
      <c r="A4" s="68"/>
      <c r="B4" s="69"/>
      <c r="C4" s="70"/>
      <c r="D4" s="71"/>
      <c r="F4" s="73"/>
      <c r="G4" s="73"/>
    </row>
    <row r="5" spans="1:12" ht="15.75">
      <c r="A5" s="68"/>
      <c r="B5" s="69"/>
      <c r="C5" s="70"/>
      <c r="D5" s="71"/>
      <c r="F5" s="73"/>
      <c r="G5" s="73"/>
    </row>
    <row r="6" spans="1:12" s="84" customFormat="1" ht="15.75">
      <c r="A6" s="77" t="s">
        <v>15</v>
      </c>
      <c r="B6" s="78"/>
      <c r="C6" s="79"/>
      <c r="D6" s="80"/>
      <c r="E6" s="80"/>
      <c r="F6" s="80"/>
      <c r="G6" s="81"/>
      <c r="H6" s="82"/>
      <c r="I6" s="82"/>
      <c r="J6" s="83"/>
      <c r="K6" s="75"/>
      <c r="L6" s="75"/>
    </row>
    <row r="7" spans="1:12" ht="15.75">
      <c r="A7" s="85"/>
      <c r="B7" s="69"/>
      <c r="C7" s="70"/>
      <c r="E7" s="86"/>
      <c r="F7" s="87"/>
      <c r="G7" s="87"/>
      <c r="H7" s="88"/>
      <c r="I7" s="88"/>
      <c r="J7" s="89"/>
    </row>
    <row r="8" spans="1:12" ht="15.75">
      <c r="A8" s="447" t="s">
        <v>16</v>
      </c>
      <c r="B8" s="448" t="s">
        <v>17</v>
      </c>
      <c r="C8" s="449" t="s">
        <v>18</v>
      </c>
      <c r="D8" s="450" t="s">
        <v>19</v>
      </c>
      <c r="E8" s="451"/>
      <c r="F8" s="451"/>
      <c r="G8" s="451"/>
      <c r="H8" s="451"/>
      <c r="I8" s="452"/>
      <c r="J8" s="90"/>
    </row>
    <row r="9" spans="1:12" ht="15.75">
      <c r="A9" s="447"/>
      <c r="B9" s="448"/>
      <c r="C9" s="449"/>
      <c r="D9" s="453"/>
      <c r="E9" s="454"/>
      <c r="F9" s="454"/>
      <c r="G9" s="454"/>
      <c r="H9" s="454"/>
      <c r="I9" s="455"/>
      <c r="J9" s="90"/>
    </row>
    <row r="10" spans="1:12" ht="15.75">
      <c r="A10" s="447"/>
      <c r="B10" s="448"/>
      <c r="C10" s="449" t="s">
        <v>20</v>
      </c>
      <c r="D10" s="443" t="s">
        <v>21</v>
      </c>
      <c r="E10" s="443" t="s">
        <v>22</v>
      </c>
      <c r="F10" s="443" t="s">
        <v>23</v>
      </c>
      <c r="G10" s="443" t="s">
        <v>24</v>
      </c>
      <c r="H10" s="444" t="s">
        <v>25</v>
      </c>
      <c r="I10" s="443" t="s">
        <v>406</v>
      </c>
      <c r="J10" s="90"/>
    </row>
    <row r="11" spans="1:12" ht="36.75" customHeight="1">
      <c r="A11" s="447"/>
      <c r="B11" s="448"/>
      <c r="C11" s="449"/>
      <c r="D11" s="443"/>
      <c r="E11" s="443"/>
      <c r="F11" s="443"/>
      <c r="G11" s="443"/>
      <c r="H11" s="444"/>
      <c r="I11" s="443"/>
      <c r="J11" s="91"/>
    </row>
    <row r="12" spans="1:12" s="94" customFormat="1" ht="15.75">
      <c r="A12" s="95" t="s">
        <v>473</v>
      </c>
      <c r="B12" s="95" t="s">
        <v>474</v>
      </c>
      <c r="C12" s="96">
        <v>45323</v>
      </c>
      <c r="D12" s="96">
        <f>C12+17</f>
        <v>45340</v>
      </c>
      <c r="E12" s="96">
        <f>C12+26</f>
        <v>45349</v>
      </c>
      <c r="F12" s="96">
        <f>C12+29</f>
        <v>45352</v>
      </c>
      <c r="G12" s="96">
        <f>C12+31</f>
        <v>45354</v>
      </c>
      <c r="H12" s="96"/>
      <c r="I12" s="96">
        <f>C12+36</f>
        <v>45359</v>
      </c>
      <c r="J12" s="92"/>
      <c r="K12" s="93"/>
      <c r="L12" s="93"/>
    </row>
    <row r="13" spans="1:12" s="94" customFormat="1" ht="15.75">
      <c r="A13" s="95" t="s">
        <v>475</v>
      </c>
      <c r="B13" s="95" t="s">
        <v>476</v>
      </c>
      <c r="C13" s="96">
        <f>C12+7</f>
        <v>45330</v>
      </c>
      <c r="D13" s="96">
        <f>C13+17</f>
        <v>45347</v>
      </c>
      <c r="E13" s="96">
        <f>C13+26</f>
        <v>45356</v>
      </c>
      <c r="F13" s="96">
        <f>C13+29</f>
        <v>45359</v>
      </c>
      <c r="G13" s="96">
        <f>C13+31</f>
        <v>45361</v>
      </c>
      <c r="H13" s="96">
        <f>C13+32</f>
        <v>45362</v>
      </c>
      <c r="I13" s="96">
        <f>C13+36</f>
        <v>45366</v>
      </c>
      <c r="J13" s="92"/>
      <c r="K13" s="93"/>
      <c r="L13" s="93"/>
    </row>
    <row r="14" spans="1:12" s="94" customFormat="1" ht="15.75">
      <c r="A14" s="95" t="s">
        <v>477</v>
      </c>
      <c r="B14" s="95" t="s">
        <v>450</v>
      </c>
      <c r="C14" s="96">
        <f>C13+7</f>
        <v>45337</v>
      </c>
      <c r="D14" s="96">
        <f>C14+17</f>
        <v>45354</v>
      </c>
      <c r="E14" s="96">
        <f>C14+26</f>
        <v>45363</v>
      </c>
      <c r="F14" s="96">
        <f>C14+29</f>
        <v>45366</v>
      </c>
      <c r="G14" s="96">
        <f>C14+31</f>
        <v>45368</v>
      </c>
      <c r="H14" s="96">
        <f>C14+32</f>
        <v>45369</v>
      </c>
      <c r="I14" s="96">
        <f>C14+36</f>
        <v>45373</v>
      </c>
      <c r="J14" s="92"/>
      <c r="K14" s="93"/>
      <c r="L14" s="93"/>
    </row>
    <row r="15" spans="1:12" s="94" customFormat="1" ht="15.75">
      <c r="A15" s="95" t="s">
        <v>478</v>
      </c>
      <c r="B15" s="95" t="s">
        <v>479</v>
      </c>
      <c r="C15" s="96">
        <f>C14+7</f>
        <v>45344</v>
      </c>
      <c r="D15" s="96">
        <f>C15+17</f>
        <v>45361</v>
      </c>
      <c r="E15" s="96">
        <f>C15+26</f>
        <v>45370</v>
      </c>
      <c r="F15" s="96">
        <f>C15+29</f>
        <v>45373</v>
      </c>
      <c r="G15" s="96">
        <f>C15+31</f>
        <v>45375</v>
      </c>
      <c r="H15" s="96">
        <f>C15+32</f>
        <v>45376</v>
      </c>
      <c r="I15" s="96">
        <f>C15+36</f>
        <v>45380</v>
      </c>
      <c r="J15" s="92"/>
      <c r="K15" s="93"/>
      <c r="L15" s="93"/>
    </row>
    <row r="16" spans="1:12" s="94" customFormat="1" ht="15.75">
      <c r="A16" s="95"/>
      <c r="B16" s="95"/>
      <c r="C16" s="96"/>
      <c r="D16" s="96"/>
      <c r="E16" s="96"/>
      <c r="F16" s="96"/>
      <c r="G16" s="96"/>
      <c r="H16" s="96"/>
      <c r="I16" s="96"/>
      <c r="J16" s="92"/>
      <c r="K16" s="93"/>
      <c r="L16" s="93"/>
    </row>
    <row r="17" spans="1:14" ht="20.100000000000001" customHeight="1"/>
    <row r="18" spans="1:14" ht="20.100000000000001" customHeight="1"/>
    <row r="19" spans="1:14" ht="15.75">
      <c r="A19" s="99" t="s">
        <v>26</v>
      </c>
      <c r="B19" s="99"/>
      <c r="C19" s="100"/>
      <c r="D19" s="101"/>
      <c r="E19" s="101"/>
      <c r="M19" s="94"/>
      <c r="N19" s="94"/>
    </row>
    <row r="20" spans="1:14" ht="15.75">
      <c r="A20" s="102" t="s">
        <v>27</v>
      </c>
      <c r="B20" s="99"/>
      <c r="C20" s="100"/>
      <c r="D20" s="101"/>
      <c r="E20" s="101"/>
      <c r="M20" s="94"/>
      <c r="N20" s="94"/>
    </row>
    <row r="21" spans="1:14" ht="15.75">
      <c r="A21" s="102" t="s">
        <v>28</v>
      </c>
      <c r="B21" s="103"/>
      <c r="C21" s="104"/>
      <c r="D21" s="101"/>
      <c r="E21" s="101"/>
      <c r="M21" s="94"/>
      <c r="N21" s="94"/>
    </row>
    <row r="22" spans="1:14" ht="15.75">
      <c r="A22" s="102" t="s">
        <v>29</v>
      </c>
      <c r="B22" s="103"/>
      <c r="C22" s="104"/>
      <c r="D22" s="101"/>
      <c r="E22" s="101"/>
      <c r="M22" s="94"/>
      <c r="N22" s="94"/>
    </row>
    <row r="23" spans="1:14" ht="15.75">
      <c r="A23" s="105"/>
      <c r="B23" s="103"/>
      <c r="C23" s="104"/>
      <c r="D23" s="101"/>
      <c r="E23" s="101"/>
      <c r="M23" s="94"/>
      <c r="N23" s="94"/>
    </row>
    <row r="24" spans="1:14" ht="15.75">
      <c r="A24" s="106" t="s">
        <v>30</v>
      </c>
      <c r="B24" s="107"/>
      <c r="C24" s="108"/>
      <c r="D24" s="101"/>
      <c r="E24" s="101"/>
      <c r="M24" s="94"/>
      <c r="N24" s="94"/>
    </row>
    <row r="25" spans="1:14" ht="15.75">
      <c r="A25" s="106" t="s">
        <v>31</v>
      </c>
      <c r="B25" s="107"/>
      <c r="C25" s="108"/>
      <c r="D25" s="101"/>
      <c r="E25" s="101"/>
    </row>
  </sheetData>
  <mergeCells count="14">
    <mergeCell ref="F10:F11"/>
    <mergeCell ref="G10:G11"/>
    <mergeCell ref="H10:H11"/>
    <mergeCell ref="I10:I11"/>
    <mergeCell ref="A1:H1"/>
    <mergeCell ref="A2:H2"/>
    <mergeCell ref="A3:H3"/>
    <mergeCell ref="A8:A11"/>
    <mergeCell ref="B8:B11"/>
    <mergeCell ref="C8:C9"/>
    <mergeCell ref="D8:I9"/>
    <mergeCell ref="C10:C11"/>
    <mergeCell ref="D10:D11"/>
    <mergeCell ref="E10:E11"/>
  </mergeCells>
  <hyperlinks>
    <hyperlink ref="A6" location="MENU!A1" display="BACK TO MENU"/>
  </hyperlink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workbookViewId="0">
      <selection activeCell="C13" sqref="C13"/>
    </sheetView>
  </sheetViews>
  <sheetFormatPr defaultColWidth="9.140625" defaultRowHeight="15"/>
  <cols>
    <col min="1" max="1" width="49.85546875" style="72" customWidth="1"/>
    <col min="2" max="2" width="18.28515625" style="72" customWidth="1"/>
    <col min="3" max="3" width="18.42578125" style="98" bestFit="1" customWidth="1"/>
    <col min="4" max="7" width="16.7109375" style="72" customWidth="1"/>
    <col min="8" max="8" width="21" style="74" bestFit="1" customWidth="1"/>
    <col min="9" max="9" width="19.85546875" style="75" bestFit="1" customWidth="1"/>
    <col min="10" max="10" width="72" style="75" bestFit="1" customWidth="1"/>
    <col min="11" max="11" width="20.140625" style="76" bestFit="1" customWidth="1"/>
    <col min="12" max="16384" width="9.140625" style="76"/>
  </cols>
  <sheetData>
    <row r="1" spans="1:12" s="65" customFormat="1" ht="27.75">
      <c r="A1" s="445" t="s">
        <v>12</v>
      </c>
      <c r="B1" s="445"/>
      <c r="C1" s="445"/>
      <c r="D1" s="445"/>
      <c r="E1" s="445"/>
      <c r="F1" s="445"/>
      <c r="G1" s="445"/>
      <c r="H1" s="63"/>
      <c r="I1" s="64"/>
      <c r="J1" s="64"/>
    </row>
    <row r="2" spans="1:12" s="65" customFormat="1" ht="27.75">
      <c r="A2" s="446" t="s">
        <v>390</v>
      </c>
      <c r="B2" s="446"/>
      <c r="C2" s="446"/>
      <c r="D2" s="446"/>
      <c r="E2" s="446"/>
      <c r="F2" s="446"/>
      <c r="G2" s="446"/>
      <c r="H2" s="67"/>
      <c r="I2" s="64"/>
      <c r="J2" s="64"/>
    </row>
    <row r="3" spans="1:12" s="65" customFormat="1" ht="27.75">
      <c r="A3" s="446" t="s">
        <v>400</v>
      </c>
      <c r="B3" s="446"/>
      <c r="C3" s="446"/>
      <c r="D3" s="446"/>
      <c r="E3" s="446"/>
      <c r="F3" s="446"/>
      <c r="G3" s="446"/>
      <c r="H3" s="67"/>
      <c r="I3" s="64"/>
      <c r="J3" s="64"/>
    </row>
    <row r="4" spans="1:12" ht="15.75">
      <c r="A4" s="68"/>
      <c r="B4" s="69"/>
      <c r="C4" s="70"/>
      <c r="D4" s="71"/>
      <c r="F4" s="73"/>
      <c r="G4" s="73"/>
    </row>
    <row r="5" spans="1:12" ht="15.75">
      <c r="A5" s="68"/>
      <c r="B5" s="69"/>
      <c r="C5" s="70"/>
      <c r="D5" s="71"/>
      <c r="F5" s="73"/>
      <c r="G5" s="73"/>
    </row>
    <row r="6" spans="1:12" s="84" customFormat="1" ht="15.75">
      <c r="A6" s="77" t="s">
        <v>15</v>
      </c>
      <c r="B6" s="78"/>
      <c r="C6" s="79"/>
      <c r="D6" s="80"/>
      <c r="E6" s="80"/>
      <c r="F6" s="80"/>
      <c r="G6" s="81"/>
      <c r="H6" s="83"/>
      <c r="I6" s="75"/>
      <c r="J6" s="75"/>
    </row>
    <row r="7" spans="1:12" ht="15.75">
      <c r="A7" s="85"/>
      <c r="B7" s="69"/>
      <c r="C7" s="70"/>
      <c r="E7" s="86"/>
      <c r="F7" s="87"/>
      <c r="G7" s="87"/>
      <c r="H7" s="89"/>
    </row>
    <row r="8" spans="1:12" ht="15.75">
      <c r="A8" s="447" t="s">
        <v>16</v>
      </c>
      <c r="B8" s="448" t="s">
        <v>17</v>
      </c>
      <c r="C8" s="449" t="s">
        <v>399</v>
      </c>
      <c r="D8" s="450" t="s">
        <v>19</v>
      </c>
      <c r="E8" s="451"/>
      <c r="F8" s="451"/>
      <c r="G8" s="452"/>
      <c r="H8" s="90"/>
    </row>
    <row r="9" spans="1:12" ht="15.75">
      <c r="A9" s="447"/>
      <c r="B9" s="448"/>
      <c r="C9" s="449"/>
      <c r="D9" s="453"/>
      <c r="E9" s="454"/>
      <c r="F9" s="454"/>
      <c r="G9" s="455"/>
      <c r="H9" s="90"/>
    </row>
    <row r="10" spans="1:12" ht="15.75" customHeight="1">
      <c r="A10" s="447"/>
      <c r="B10" s="448"/>
      <c r="C10" s="449" t="s">
        <v>20</v>
      </c>
      <c r="D10" s="367" t="s">
        <v>391</v>
      </c>
      <c r="E10" s="367" t="s">
        <v>393</v>
      </c>
      <c r="F10" s="367" t="s">
        <v>395</v>
      </c>
      <c r="G10" s="367" t="s">
        <v>397</v>
      </c>
      <c r="H10" s="90"/>
    </row>
    <row r="11" spans="1:12" ht="24" customHeight="1">
      <c r="A11" s="447"/>
      <c r="B11" s="448"/>
      <c r="C11" s="449"/>
      <c r="D11" s="368" t="s">
        <v>392</v>
      </c>
      <c r="E11" s="368" t="s">
        <v>394</v>
      </c>
      <c r="F11" s="368" t="s">
        <v>396</v>
      </c>
      <c r="G11" s="368" t="s">
        <v>398</v>
      </c>
      <c r="H11" s="91"/>
    </row>
    <row r="12" spans="1:12" s="94" customFormat="1" ht="15.75">
      <c r="A12" s="382"/>
      <c r="B12" s="382"/>
      <c r="C12" s="383">
        <v>45328</v>
      </c>
      <c r="D12" s="383">
        <f>C12+25</f>
        <v>45353</v>
      </c>
      <c r="E12" s="383">
        <f>C12+28</f>
        <v>45356</v>
      </c>
      <c r="F12" s="383">
        <f>C12+33</f>
        <v>45361</v>
      </c>
      <c r="G12" s="383">
        <f>C12+36</f>
        <v>45364</v>
      </c>
      <c r="H12" s="92"/>
      <c r="I12" s="93"/>
      <c r="J12" s="93"/>
    </row>
    <row r="13" spans="1:12" s="94" customFormat="1" ht="15.75">
      <c r="A13" s="382"/>
      <c r="B13" s="382"/>
      <c r="C13" s="383">
        <f>C12+7</f>
        <v>45335</v>
      </c>
      <c r="D13" s="383">
        <f t="shared" ref="D13:D16" si="0">C13+25</f>
        <v>45360</v>
      </c>
      <c r="E13" s="383">
        <f t="shared" ref="E13:E16" si="1">C13+28</f>
        <v>45363</v>
      </c>
      <c r="F13" s="383">
        <f t="shared" ref="F13:F16" si="2">C13+33</f>
        <v>45368</v>
      </c>
      <c r="G13" s="383">
        <f t="shared" ref="G13:G16" si="3">C13+36</f>
        <v>45371</v>
      </c>
      <c r="H13" s="92"/>
      <c r="I13" s="93"/>
      <c r="J13" s="93"/>
    </row>
    <row r="14" spans="1:12" s="94" customFormat="1" ht="15.75">
      <c r="A14" s="382"/>
      <c r="B14" s="382"/>
      <c r="C14" s="383">
        <f>C13+7</f>
        <v>45342</v>
      </c>
      <c r="D14" s="383">
        <f t="shared" si="0"/>
        <v>45367</v>
      </c>
      <c r="E14" s="383">
        <f t="shared" si="1"/>
        <v>45370</v>
      </c>
      <c r="F14" s="383">
        <f t="shared" si="2"/>
        <v>45375</v>
      </c>
      <c r="G14" s="383">
        <f t="shared" si="3"/>
        <v>45378</v>
      </c>
      <c r="H14" s="92"/>
      <c r="I14" s="93"/>
      <c r="J14" s="93"/>
    </row>
    <row r="15" spans="1:12" s="94" customFormat="1" ht="15.75">
      <c r="A15" s="382"/>
      <c r="B15" s="382"/>
      <c r="C15" s="383">
        <f>C14+7</f>
        <v>45349</v>
      </c>
      <c r="D15" s="383">
        <f t="shared" si="0"/>
        <v>45374</v>
      </c>
      <c r="E15" s="383">
        <f t="shared" si="1"/>
        <v>45377</v>
      </c>
      <c r="F15" s="383">
        <f t="shared" si="2"/>
        <v>45382</v>
      </c>
      <c r="G15" s="383">
        <f t="shared" si="3"/>
        <v>45385</v>
      </c>
      <c r="H15" s="92"/>
      <c r="I15" s="93"/>
      <c r="J15" s="93"/>
    </row>
    <row r="16" spans="1:12" ht="15.75">
      <c r="A16" s="382"/>
      <c r="B16" s="382"/>
      <c r="C16" s="383">
        <f>C15+7</f>
        <v>45356</v>
      </c>
      <c r="D16" s="383">
        <f t="shared" si="0"/>
        <v>45381</v>
      </c>
      <c r="E16" s="383">
        <f t="shared" si="1"/>
        <v>45384</v>
      </c>
      <c r="F16" s="383">
        <f t="shared" si="2"/>
        <v>45389</v>
      </c>
      <c r="G16" s="383">
        <f t="shared" si="3"/>
        <v>45392</v>
      </c>
      <c r="H16" s="97"/>
      <c r="K16" s="94"/>
      <c r="L16" s="94"/>
    </row>
    <row r="17" spans="1:12" ht="20.100000000000001" customHeight="1"/>
    <row r="18" spans="1:12" ht="20.100000000000001" customHeight="1"/>
    <row r="19" spans="1:12" ht="15.75">
      <c r="A19" s="99" t="s">
        <v>26</v>
      </c>
      <c r="B19" s="99"/>
      <c r="C19" s="100"/>
      <c r="D19" s="101"/>
      <c r="E19" s="101"/>
      <c r="K19" s="94"/>
      <c r="L19" s="94"/>
    </row>
    <row r="20" spans="1:12" ht="15.75">
      <c r="A20" s="102" t="s">
        <v>402</v>
      </c>
      <c r="B20" s="99"/>
      <c r="C20" s="100"/>
      <c r="D20" s="101"/>
      <c r="E20" s="101"/>
      <c r="K20" s="94"/>
      <c r="L20" s="94"/>
    </row>
    <row r="21" spans="1:12" ht="15.75">
      <c r="A21" s="102" t="s">
        <v>401</v>
      </c>
      <c r="B21" s="103"/>
      <c r="C21" s="104"/>
      <c r="D21" s="101"/>
      <c r="E21" s="101"/>
      <c r="K21" s="94"/>
      <c r="L21" s="94"/>
    </row>
    <row r="22" spans="1:12" ht="15.75">
      <c r="A22" s="102" t="s">
        <v>403</v>
      </c>
      <c r="B22" s="103"/>
      <c r="C22" s="104"/>
      <c r="D22" s="101"/>
      <c r="E22" s="101"/>
      <c r="K22" s="94"/>
      <c r="L22" s="94"/>
    </row>
    <row r="23" spans="1:12" ht="15.75">
      <c r="A23" s="105"/>
      <c r="B23" s="103"/>
      <c r="C23" s="104"/>
      <c r="D23" s="101"/>
      <c r="E23" s="101"/>
      <c r="K23" s="94"/>
      <c r="L23" s="94"/>
    </row>
    <row r="24" spans="1:12" ht="15.75">
      <c r="A24" s="106" t="s">
        <v>30</v>
      </c>
      <c r="B24" s="107"/>
      <c r="C24" s="108"/>
      <c r="D24" s="101"/>
      <c r="E24" s="101"/>
      <c r="K24" s="94"/>
      <c r="L24" s="94"/>
    </row>
    <row r="25" spans="1:12" ht="15.75">
      <c r="A25" s="106" t="s">
        <v>31</v>
      </c>
      <c r="B25" s="107"/>
      <c r="C25" s="108"/>
      <c r="D25" s="101"/>
      <c r="E25" s="101"/>
    </row>
  </sheetData>
  <mergeCells count="8">
    <mergeCell ref="A1:G1"/>
    <mergeCell ref="A2:G2"/>
    <mergeCell ref="A3:G3"/>
    <mergeCell ref="A8:A11"/>
    <mergeCell ref="B8:B11"/>
    <mergeCell ref="C8:C9"/>
    <mergeCell ref="D8:G9"/>
    <mergeCell ref="C10:C11"/>
  </mergeCells>
  <hyperlinks>
    <hyperlink ref="A6" location="MENU!A1" display="BACK TO MENU"/>
  </hyperlink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9"/>
  <sheetViews>
    <sheetView topLeftCell="A3" zoomScale="85" zoomScaleNormal="85" workbookViewId="0">
      <selection activeCell="F27" sqref="F27:G27"/>
    </sheetView>
  </sheetViews>
  <sheetFormatPr defaultColWidth="9.140625" defaultRowHeight="14.25"/>
  <cols>
    <col min="1" max="1" width="27.42578125" style="241" customWidth="1"/>
    <col min="2" max="2" width="8.7109375" style="241" customWidth="1"/>
    <col min="3" max="4" width="8.7109375" style="224" customWidth="1"/>
    <col min="5" max="5" width="8.7109375" style="225" customWidth="1"/>
    <col min="6" max="6" width="43.85546875" style="225" bestFit="1" customWidth="1"/>
    <col min="7" max="7" width="16.5703125" style="241" bestFit="1" customWidth="1"/>
    <col min="8" max="8" width="14.140625" style="224" customWidth="1"/>
    <col min="9" max="9" width="16.140625" style="124" bestFit="1" customWidth="1"/>
    <col min="10" max="10" width="13.42578125" style="124" bestFit="1" customWidth="1"/>
    <col min="11" max="11" width="13.7109375" style="124" bestFit="1" customWidth="1"/>
    <col min="12" max="12" width="16.42578125" style="124" bestFit="1" customWidth="1"/>
    <col min="13" max="13" width="16" style="124" bestFit="1" customWidth="1"/>
    <col min="14" max="14" width="11.28515625" style="124" bestFit="1" customWidth="1"/>
    <col min="15" max="15" width="18.7109375" style="124" bestFit="1" customWidth="1"/>
    <col min="16" max="16" width="13" style="124" bestFit="1" customWidth="1"/>
    <col min="17" max="17" width="12.140625" style="124" bestFit="1" customWidth="1"/>
    <col min="18" max="18" width="14.85546875" style="124" bestFit="1" customWidth="1"/>
    <col min="19" max="19" width="19.5703125" style="124" bestFit="1" customWidth="1"/>
    <col min="20" max="20" width="10.28515625" style="124" bestFit="1" customWidth="1"/>
    <col min="21" max="16384" width="9.140625" style="124"/>
  </cols>
  <sheetData>
    <row r="1" spans="1:22" s="110" customFormat="1" ht="27.75">
      <c r="A1" s="109"/>
      <c r="B1" s="456" t="s">
        <v>0</v>
      </c>
      <c r="C1" s="456"/>
      <c r="D1" s="456"/>
      <c r="E1" s="456"/>
      <c r="F1" s="456"/>
      <c r="G1" s="456"/>
      <c r="H1" s="456"/>
      <c r="I1" s="456"/>
      <c r="J1" s="456"/>
      <c r="K1" s="456"/>
      <c r="L1" s="456"/>
      <c r="M1" s="456"/>
      <c r="N1" s="456"/>
      <c r="O1" s="456"/>
      <c r="P1" s="456"/>
      <c r="Q1" s="456"/>
      <c r="R1" s="456"/>
      <c r="S1" s="456"/>
    </row>
    <row r="2" spans="1:22" s="110" customFormat="1" ht="27.75">
      <c r="A2" s="111"/>
      <c r="B2" s="457" t="s">
        <v>32</v>
      </c>
      <c r="C2" s="457"/>
      <c r="D2" s="457"/>
      <c r="E2" s="457"/>
      <c r="F2" s="457"/>
      <c r="G2" s="457"/>
      <c r="H2" s="457"/>
      <c r="I2" s="457"/>
      <c r="J2" s="457"/>
      <c r="K2" s="457"/>
      <c r="L2" s="457"/>
      <c r="M2" s="457"/>
      <c r="N2" s="457"/>
      <c r="O2" s="457"/>
      <c r="P2" s="457"/>
      <c r="Q2" s="457"/>
      <c r="R2" s="457"/>
      <c r="S2" s="457"/>
    </row>
    <row r="3" spans="1:22" s="110" customFormat="1" ht="27.75">
      <c r="A3" s="112"/>
      <c r="B3" s="113"/>
      <c r="C3" s="113"/>
      <c r="D3" s="113"/>
      <c r="E3" s="113"/>
      <c r="F3" s="113"/>
      <c r="G3" s="114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</row>
    <row r="4" spans="1:22" ht="24" customHeight="1">
      <c r="A4" s="115" t="s">
        <v>15</v>
      </c>
      <c r="B4" s="116"/>
      <c r="C4" s="117"/>
      <c r="D4" s="117"/>
      <c r="E4" s="118"/>
      <c r="F4" s="119"/>
      <c r="G4" s="120"/>
      <c r="H4" s="121"/>
      <c r="I4" s="122"/>
      <c r="J4" s="122"/>
      <c r="K4" s="122"/>
      <c r="L4" s="122"/>
      <c r="M4" s="122"/>
      <c r="N4" s="122"/>
      <c r="O4" s="122"/>
      <c r="P4" s="122"/>
      <c r="Q4" s="122"/>
      <c r="R4" s="123"/>
    </row>
    <row r="5" spans="1:22" ht="17.25" customHeight="1">
      <c r="A5" s="125"/>
      <c r="B5" s="116"/>
      <c r="C5" s="117"/>
      <c r="D5" s="117"/>
      <c r="E5" s="118"/>
      <c r="F5" s="118"/>
      <c r="G5" s="116"/>
      <c r="H5" s="121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V5" s="127"/>
    </row>
    <row r="6" spans="1:22" s="130" customFormat="1" ht="27" customHeight="1">
      <c r="A6" s="458" t="s">
        <v>33</v>
      </c>
      <c r="B6" s="459"/>
      <c r="C6" s="462" t="s">
        <v>34</v>
      </c>
      <c r="D6" s="463"/>
      <c r="E6" s="128" t="s">
        <v>19</v>
      </c>
      <c r="F6" s="464" t="s">
        <v>35</v>
      </c>
      <c r="G6" s="465"/>
      <c r="H6" s="468" t="s">
        <v>36</v>
      </c>
      <c r="I6" s="470" t="s">
        <v>37</v>
      </c>
      <c r="J6" s="470"/>
      <c r="K6" s="470"/>
      <c r="L6" s="470"/>
      <c r="M6" s="470"/>
      <c r="N6" s="470"/>
      <c r="O6" s="470"/>
      <c r="P6" s="470"/>
      <c r="Q6" s="470"/>
      <c r="R6" s="470"/>
      <c r="S6" s="470"/>
      <c r="V6" s="131"/>
    </row>
    <row r="7" spans="1:22" s="130" customFormat="1" ht="39" customHeight="1">
      <c r="A7" s="460"/>
      <c r="B7" s="461"/>
      <c r="C7" s="128" t="s">
        <v>38</v>
      </c>
      <c r="D7" s="128" t="s">
        <v>39</v>
      </c>
      <c r="E7" s="128" t="s">
        <v>40</v>
      </c>
      <c r="F7" s="466"/>
      <c r="G7" s="467"/>
      <c r="H7" s="469"/>
      <c r="I7" s="133" t="s">
        <v>41</v>
      </c>
      <c r="J7" s="133" t="s">
        <v>42</v>
      </c>
      <c r="K7" s="133" t="s">
        <v>43</v>
      </c>
      <c r="L7" s="133" t="s">
        <v>44</v>
      </c>
      <c r="M7" s="133" t="s">
        <v>45</v>
      </c>
      <c r="N7" s="129" t="s">
        <v>46</v>
      </c>
      <c r="O7" s="134" t="s">
        <v>47</v>
      </c>
      <c r="P7" s="133" t="s">
        <v>48</v>
      </c>
      <c r="Q7" s="133" t="s">
        <v>49</v>
      </c>
      <c r="R7" s="133" t="s">
        <v>50</v>
      </c>
      <c r="S7" s="132" t="s">
        <v>51</v>
      </c>
      <c r="V7" s="131"/>
    </row>
    <row r="8" spans="1:22" s="130" customFormat="1" ht="15.75">
      <c r="A8" s="135"/>
      <c r="B8" s="136"/>
      <c r="C8" s="137"/>
      <c r="D8" s="138"/>
      <c r="E8" s="139"/>
      <c r="F8" s="140" t="s">
        <v>416</v>
      </c>
      <c r="G8" s="141" t="s">
        <v>417</v>
      </c>
      <c r="H8" s="142">
        <v>45326</v>
      </c>
      <c r="I8" s="143" t="s">
        <v>52</v>
      </c>
      <c r="J8" s="143" t="s">
        <v>52</v>
      </c>
      <c r="K8" s="143" t="s">
        <v>52</v>
      </c>
      <c r="L8" s="144">
        <f>H8+20</f>
        <v>45346</v>
      </c>
      <c r="M8" s="144">
        <f>H8+23</f>
        <v>45349</v>
      </c>
      <c r="N8" s="144">
        <f>H8+26</f>
        <v>45352</v>
      </c>
      <c r="O8" s="144">
        <f>H8+31</f>
        <v>45357</v>
      </c>
      <c r="P8" s="143" t="s">
        <v>52</v>
      </c>
      <c r="Q8" s="143" t="s">
        <v>52</v>
      </c>
      <c r="R8" s="143" t="s">
        <v>52</v>
      </c>
      <c r="S8" s="143" t="s">
        <v>52</v>
      </c>
      <c r="T8" s="145" t="s">
        <v>53</v>
      </c>
      <c r="V8" s="146"/>
    </row>
    <row r="9" spans="1:22" s="130" customFormat="1" ht="18" customHeight="1">
      <c r="A9" s="147"/>
      <c r="B9" s="148"/>
      <c r="C9" s="149"/>
      <c r="D9" s="148"/>
      <c r="E9" s="150"/>
      <c r="F9" s="432"/>
      <c r="G9" s="426"/>
      <c r="H9" s="422">
        <v>45268</v>
      </c>
      <c r="I9" s="423">
        <f>H9+28</f>
        <v>45296</v>
      </c>
      <c r="J9" s="423">
        <f>H9+25</f>
        <v>45293</v>
      </c>
      <c r="K9" s="423">
        <f>H9+22</f>
        <v>45290</v>
      </c>
      <c r="L9" s="424" t="s">
        <v>52</v>
      </c>
      <c r="M9" s="424" t="s">
        <v>52</v>
      </c>
      <c r="N9" s="424" t="s">
        <v>52</v>
      </c>
      <c r="O9" s="424" t="s">
        <v>52</v>
      </c>
      <c r="P9" s="424" t="s">
        <v>52</v>
      </c>
      <c r="Q9" s="424" t="s">
        <v>52</v>
      </c>
      <c r="R9" s="424" t="s">
        <v>52</v>
      </c>
      <c r="S9" s="424" t="s">
        <v>52</v>
      </c>
      <c r="T9" s="151" t="s">
        <v>54</v>
      </c>
    </row>
    <row r="10" spans="1:22" s="130" customFormat="1" ht="18" customHeight="1">
      <c r="A10" s="152" t="s">
        <v>59</v>
      </c>
      <c r="B10" s="153" t="s">
        <v>415</v>
      </c>
      <c r="C10" s="154">
        <v>45326</v>
      </c>
      <c r="D10" s="155" t="s">
        <v>422</v>
      </c>
      <c r="E10" s="155">
        <v>45328</v>
      </c>
      <c r="F10" s="369" t="s">
        <v>440</v>
      </c>
      <c r="G10" s="370" t="s">
        <v>418</v>
      </c>
      <c r="H10" s="156">
        <v>45337</v>
      </c>
      <c r="I10" s="157">
        <f>H10+26</f>
        <v>45363</v>
      </c>
      <c r="J10" s="158" t="s">
        <v>52</v>
      </c>
      <c r="K10" s="159">
        <f>H10+29</f>
        <v>45366</v>
      </c>
      <c r="L10" s="158" t="s">
        <v>52</v>
      </c>
      <c r="M10" s="158" t="s">
        <v>52</v>
      </c>
      <c r="N10" s="158" t="s">
        <v>52</v>
      </c>
      <c r="O10" s="158" t="s">
        <v>52</v>
      </c>
      <c r="P10" s="157">
        <f>H10+23</f>
        <v>45360</v>
      </c>
      <c r="Q10" s="160" t="s">
        <v>52</v>
      </c>
      <c r="R10" s="159">
        <f>H10+19</f>
        <v>45356</v>
      </c>
      <c r="S10" s="159" t="s">
        <v>52</v>
      </c>
      <c r="T10" s="161" t="s">
        <v>56</v>
      </c>
      <c r="V10" s="146"/>
    </row>
    <row r="11" spans="1:22" s="130" customFormat="1" ht="18" customHeight="1">
      <c r="A11" s="162"/>
      <c r="B11" s="163"/>
      <c r="C11" s="164">
        <v>45263</v>
      </c>
      <c r="D11" s="165" t="s">
        <v>405</v>
      </c>
      <c r="E11" s="165">
        <v>45265</v>
      </c>
      <c r="F11" s="371" t="s">
        <v>445</v>
      </c>
      <c r="G11" s="379" t="s">
        <v>452</v>
      </c>
      <c r="H11" s="373">
        <v>45335</v>
      </c>
      <c r="I11" s="374">
        <f>H11+30</f>
        <v>45365</v>
      </c>
      <c r="J11" s="374">
        <f>H11+26</f>
        <v>45361</v>
      </c>
      <c r="K11" s="294" t="s">
        <v>52</v>
      </c>
      <c r="L11" s="294" t="s">
        <v>52</v>
      </c>
      <c r="M11" s="294" t="s">
        <v>52</v>
      </c>
      <c r="N11" s="294" t="s">
        <v>52</v>
      </c>
      <c r="O11" s="294" t="s">
        <v>52</v>
      </c>
      <c r="P11" s="180" t="s">
        <v>52</v>
      </c>
      <c r="Q11" s="374">
        <f>H11+24</f>
        <v>45359</v>
      </c>
      <c r="R11" s="375" t="s">
        <v>52</v>
      </c>
      <c r="S11" s="374">
        <f>H11+21</f>
        <v>45356</v>
      </c>
      <c r="T11" s="166" t="s">
        <v>57</v>
      </c>
      <c r="V11" s="131"/>
    </row>
    <row r="12" spans="1:22" s="171" customFormat="1" ht="15.75">
      <c r="A12" s="167" t="s">
        <v>407</v>
      </c>
      <c r="B12" s="168" t="s">
        <v>423</v>
      </c>
      <c r="C12" s="169">
        <v>45327</v>
      </c>
      <c r="D12" s="170" t="s">
        <v>405</v>
      </c>
      <c r="E12" s="170">
        <v>45329</v>
      </c>
      <c r="F12" s="399" t="s">
        <v>449</v>
      </c>
      <c r="G12" s="400" t="s">
        <v>451</v>
      </c>
      <c r="H12" s="401">
        <v>45334</v>
      </c>
      <c r="I12" s="402">
        <f>H12+22</f>
        <v>45356</v>
      </c>
      <c r="J12" s="402">
        <f>H12+25</f>
        <v>45359</v>
      </c>
      <c r="K12" s="402">
        <f>H12+29</f>
        <v>45363</v>
      </c>
      <c r="L12" s="403" t="s">
        <v>52</v>
      </c>
      <c r="M12" s="403" t="s">
        <v>52</v>
      </c>
      <c r="N12" s="403" t="s">
        <v>52</v>
      </c>
      <c r="O12" s="403" t="s">
        <v>52</v>
      </c>
      <c r="P12" s="403" t="s">
        <v>52</v>
      </c>
      <c r="Q12" s="403" t="s">
        <v>52</v>
      </c>
      <c r="R12" s="403" t="s">
        <v>52</v>
      </c>
      <c r="S12" s="403" t="s">
        <v>52</v>
      </c>
      <c r="T12" s="404" t="s">
        <v>58</v>
      </c>
      <c r="V12" s="172"/>
    </row>
    <row r="13" spans="1:22" s="130" customFormat="1" ht="18" customHeight="1">
      <c r="A13" s="135"/>
      <c r="B13" s="136"/>
      <c r="C13" s="137"/>
      <c r="D13" s="138"/>
      <c r="E13" s="173"/>
      <c r="F13" s="140" t="s">
        <v>430</v>
      </c>
      <c r="G13" s="141" t="s">
        <v>431</v>
      </c>
      <c r="H13" s="142">
        <f t="shared" ref="H13:H27" si="0">H8+7</f>
        <v>45333</v>
      </c>
      <c r="I13" s="143" t="s">
        <v>52</v>
      </c>
      <c r="J13" s="143" t="s">
        <v>52</v>
      </c>
      <c r="K13" s="143" t="s">
        <v>52</v>
      </c>
      <c r="L13" s="144">
        <f>H13+20</f>
        <v>45353</v>
      </c>
      <c r="M13" s="144">
        <f>H13+23</f>
        <v>45356</v>
      </c>
      <c r="N13" s="144">
        <f>H13+26</f>
        <v>45359</v>
      </c>
      <c r="O13" s="144">
        <f>H13+31</f>
        <v>45364</v>
      </c>
      <c r="P13" s="143" t="s">
        <v>52</v>
      </c>
      <c r="Q13" s="143" t="s">
        <v>52</v>
      </c>
      <c r="R13" s="143" t="s">
        <v>52</v>
      </c>
      <c r="S13" s="143" t="s">
        <v>52</v>
      </c>
      <c r="V13" s="146"/>
    </row>
    <row r="14" spans="1:22" s="130" customFormat="1" ht="18" customHeight="1">
      <c r="A14" s="147"/>
      <c r="B14" s="148"/>
      <c r="C14" s="149"/>
      <c r="D14" s="148"/>
      <c r="E14" s="155"/>
      <c r="F14" s="176" t="s">
        <v>435</v>
      </c>
      <c r="G14" s="177" t="s">
        <v>436</v>
      </c>
      <c r="H14" s="178">
        <v>45332</v>
      </c>
      <c r="I14" s="179">
        <f>H14+28</f>
        <v>45360</v>
      </c>
      <c r="J14" s="179">
        <f>H14+25</f>
        <v>45357</v>
      </c>
      <c r="K14" s="179">
        <f>H14+22</f>
        <v>45354</v>
      </c>
      <c r="L14" s="180" t="s">
        <v>52</v>
      </c>
      <c r="M14" s="180" t="s">
        <v>52</v>
      </c>
      <c r="N14" s="180" t="s">
        <v>52</v>
      </c>
      <c r="O14" s="180" t="s">
        <v>52</v>
      </c>
      <c r="P14" s="180" t="s">
        <v>52</v>
      </c>
      <c r="Q14" s="180" t="s">
        <v>52</v>
      </c>
      <c r="R14" s="180" t="s">
        <v>52</v>
      </c>
      <c r="S14" s="180" t="s">
        <v>52</v>
      </c>
    </row>
    <row r="15" spans="1:22" s="130" customFormat="1" ht="18" customHeight="1">
      <c r="A15" s="152" t="s">
        <v>55</v>
      </c>
      <c r="B15" s="153" t="s">
        <v>424</v>
      </c>
      <c r="C15" s="154">
        <v>45333</v>
      </c>
      <c r="D15" s="155" t="s">
        <v>422</v>
      </c>
      <c r="E15" s="155">
        <v>45335</v>
      </c>
      <c r="F15" s="369" t="s">
        <v>441</v>
      </c>
      <c r="G15" s="370" t="s">
        <v>442</v>
      </c>
      <c r="H15" s="376">
        <f t="shared" si="0"/>
        <v>45344</v>
      </c>
      <c r="I15" s="377">
        <f>H15+26</f>
        <v>45370</v>
      </c>
      <c r="J15" s="294" t="s">
        <v>52</v>
      </c>
      <c r="K15" s="378">
        <f>H15+29</f>
        <v>45373</v>
      </c>
      <c r="L15" s="294" t="s">
        <v>52</v>
      </c>
      <c r="M15" s="294" t="s">
        <v>52</v>
      </c>
      <c r="N15" s="294" t="s">
        <v>52</v>
      </c>
      <c r="O15" s="294" t="s">
        <v>52</v>
      </c>
      <c r="P15" s="377">
        <f>H15+23</f>
        <v>45367</v>
      </c>
      <c r="Q15" s="180" t="s">
        <v>52</v>
      </c>
      <c r="R15" s="378">
        <f>H15+19</f>
        <v>45363</v>
      </c>
      <c r="S15" s="378" t="s">
        <v>52</v>
      </c>
      <c r="T15" s="174"/>
      <c r="V15" s="131"/>
    </row>
    <row r="16" spans="1:22" s="130" customFormat="1" ht="18" customHeight="1">
      <c r="A16" s="162"/>
      <c r="B16" s="163"/>
      <c r="C16" s="164">
        <v>45270</v>
      </c>
      <c r="D16" s="165" t="s">
        <v>405</v>
      </c>
      <c r="E16" s="165">
        <v>45272</v>
      </c>
      <c r="F16" s="371" t="s">
        <v>446</v>
      </c>
      <c r="G16" s="379" t="s">
        <v>438</v>
      </c>
      <c r="H16" s="373">
        <f t="shared" si="0"/>
        <v>45342</v>
      </c>
      <c r="I16" s="374">
        <f>H16+30</f>
        <v>45372</v>
      </c>
      <c r="J16" s="374">
        <f>H16+26</f>
        <v>45368</v>
      </c>
      <c r="K16" s="294" t="s">
        <v>52</v>
      </c>
      <c r="L16" s="294" t="s">
        <v>52</v>
      </c>
      <c r="M16" s="294" t="s">
        <v>52</v>
      </c>
      <c r="N16" s="294" t="s">
        <v>52</v>
      </c>
      <c r="O16" s="294" t="s">
        <v>52</v>
      </c>
      <c r="P16" s="180" t="s">
        <v>52</v>
      </c>
      <c r="Q16" s="374">
        <f>H16+24</f>
        <v>45366</v>
      </c>
      <c r="R16" s="375" t="s">
        <v>52</v>
      </c>
      <c r="S16" s="374">
        <f>H16+21</f>
        <v>45363</v>
      </c>
      <c r="V16" s="146"/>
    </row>
    <row r="17" spans="1:22" s="130" customFormat="1" ht="18" customHeight="1">
      <c r="A17" s="436" t="s">
        <v>60</v>
      </c>
      <c r="B17" s="437" t="s">
        <v>425</v>
      </c>
      <c r="C17" s="438">
        <v>45334</v>
      </c>
      <c r="D17" s="439" t="s">
        <v>405</v>
      </c>
      <c r="E17" s="170">
        <v>45336</v>
      </c>
      <c r="F17" s="399" t="s">
        <v>453</v>
      </c>
      <c r="G17" s="400" t="s">
        <v>434</v>
      </c>
      <c r="H17" s="401">
        <f t="shared" si="0"/>
        <v>45341</v>
      </c>
      <c r="I17" s="402">
        <f>H17+22</f>
        <v>45363</v>
      </c>
      <c r="J17" s="402">
        <f>H17+25</f>
        <v>45366</v>
      </c>
      <c r="K17" s="402">
        <f>H17+29</f>
        <v>45370</v>
      </c>
      <c r="L17" s="403" t="s">
        <v>52</v>
      </c>
      <c r="M17" s="403" t="s">
        <v>52</v>
      </c>
      <c r="N17" s="403" t="s">
        <v>52</v>
      </c>
      <c r="O17" s="403" t="s">
        <v>52</v>
      </c>
      <c r="P17" s="403" t="s">
        <v>52</v>
      </c>
      <c r="Q17" s="403" t="s">
        <v>52</v>
      </c>
      <c r="R17" s="403" t="s">
        <v>52</v>
      </c>
      <c r="S17" s="403" t="s">
        <v>52</v>
      </c>
      <c r="V17" s="146"/>
    </row>
    <row r="18" spans="1:22" s="130" customFormat="1" ht="18" customHeight="1">
      <c r="A18" s="135"/>
      <c r="B18" s="136"/>
      <c r="C18" s="137"/>
      <c r="D18" s="138"/>
      <c r="E18" s="173"/>
      <c r="F18" s="140" t="s">
        <v>432</v>
      </c>
      <c r="G18" s="141" t="s">
        <v>431</v>
      </c>
      <c r="H18" s="142">
        <f t="shared" si="0"/>
        <v>45340</v>
      </c>
      <c r="I18" s="143" t="s">
        <v>52</v>
      </c>
      <c r="J18" s="143" t="s">
        <v>52</v>
      </c>
      <c r="K18" s="143" t="s">
        <v>52</v>
      </c>
      <c r="L18" s="144">
        <f>H18+20</f>
        <v>45360</v>
      </c>
      <c r="M18" s="144">
        <f>H18+23</f>
        <v>45363</v>
      </c>
      <c r="N18" s="144">
        <f>H18+26</f>
        <v>45366</v>
      </c>
      <c r="O18" s="144">
        <f>H18+31</f>
        <v>45371</v>
      </c>
      <c r="P18" s="143" t="s">
        <v>52</v>
      </c>
      <c r="Q18" s="143" t="s">
        <v>52</v>
      </c>
      <c r="R18" s="143" t="s">
        <v>52</v>
      </c>
      <c r="S18" s="143" t="s">
        <v>52</v>
      </c>
      <c r="V18" s="146"/>
    </row>
    <row r="19" spans="1:22" s="130" customFormat="1" ht="18" customHeight="1">
      <c r="A19" s="147"/>
      <c r="B19" s="148"/>
      <c r="C19" s="149"/>
      <c r="D19" s="148"/>
      <c r="E19" s="155"/>
      <c r="F19" s="176" t="s">
        <v>437</v>
      </c>
      <c r="G19" s="177" t="s">
        <v>439</v>
      </c>
      <c r="H19" s="178">
        <f t="shared" si="0"/>
        <v>45339</v>
      </c>
      <c r="I19" s="179">
        <f>H19+28</f>
        <v>45367</v>
      </c>
      <c r="J19" s="179">
        <f>H19+25</f>
        <v>45364</v>
      </c>
      <c r="K19" s="179">
        <f>H19+22</f>
        <v>45361</v>
      </c>
      <c r="L19" s="180" t="s">
        <v>52</v>
      </c>
      <c r="M19" s="180" t="s">
        <v>52</v>
      </c>
      <c r="N19" s="180" t="s">
        <v>52</v>
      </c>
      <c r="O19" s="180" t="s">
        <v>52</v>
      </c>
      <c r="P19" s="180" t="s">
        <v>52</v>
      </c>
      <c r="Q19" s="180" t="s">
        <v>52</v>
      </c>
      <c r="R19" s="180" t="s">
        <v>52</v>
      </c>
      <c r="S19" s="180" t="s">
        <v>52</v>
      </c>
    </row>
    <row r="20" spans="1:22" s="130" customFormat="1" ht="18" customHeight="1">
      <c r="A20" s="440" t="s">
        <v>59</v>
      </c>
      <c r="B20" s="440" t="s">
        <v>426</v>
      </c>
      <c r="C20" s="440">
        <v>45340</v>
      </c>
      <c r="D20" s="440" t="s">
        <v>422</v>
      </c>
      <c r="E20" s="440">
        <v>45342</v>
      </c>
      <c r="F20" s="369" t="s">
        <v>443</v>
      </c>
      <c r="G20" s="370" t="s">
        <v>444</v>
      </c>
      <c r="H20" s="376">
        <f>H15+7</f>
        <v>45351</v>
      </c>
      <c r="I20" s="377">
        <f>H20+26</f>
        <v>45377</v>
      </c>
      <c r="J20" s="294" t="s">
        <v>52</v>
      </c>
      <c r="K20" s="378">
        <f>H20+29</f>
        <v>45380</v>
      </c>
      <c r="L20" s="294" t="s">
        <v>52</v>
      </c>
      <c r="M20" s="294" t="s">
        <v>52</v>
      </c>
      <c r="N20" s="294" t="s">
        <v>52</v>
      </c>
      <c r="O20" s="294" t="s">
        <v>52</v>
      </c>
      <c r="P20" s="377">
        <f>H20+23</f>
        <v>45374</v>
      </c>
      <c r="Q20" s="180" t="s">
        <v>52</v>
      </c>
      <c r="R20" s="378">
        <f>H20+19</f>
        <v>45370</v>
      </c>
      <c r="S20" s="378" t="s">
        <v>52</v>
      </c>
      <c r="V20" s="146"/>
    </row>
    <row r="21" spans="1:22" s="130" customFormat="1" ht="18" customHeight="1">
      <c r="A21" s="162"/>
      <c r="B21" s="163"/>
      <c r="C21" s="164">
        <v>45277</v>
      </c>
      <c r="D21" s="165" t="s">
        <v>405</v>
      </c>
      <c r="E21" s="165">
        <v>45279</v>
      </c>
      <c r="F21" s="425"/>
      <c r="G21" s="426"/>
      <c r="H21" s="373">
        <f t="shared" si="0"/>
        <v>45349</v>
      </c>
      <c r="I21" s="374">
        <f>H21+30</f>
        <v>45379</v>
      </c>
      <c r="J21" s="374">
        <f>H21+26</f>
        <v>45375</v>
      </c>
      <c r="K21" s="294" t="s">
        <v>52</v>
      </c>
      <c r="L21" s="294" t="s">
        <v>52</v>
      </c>
      <c r="M21" s="294" t="s">
        <v>52</v>
      </c>
      <c r="N21" s="294" t="s">
        <v>52</v>
      </c>
      <c r="O21" s="294" t="s">
        <v>52</v>
      </c>
      <c r="P21" s="180" t="s">
        <v>52</v>
      </c>
      <c r="Q21" s="374">
        <f>H21+24</f>
        <v>45373</v>
      </c>
      <c r="R21" s="375" t="s">
        <v>52</v>
      </c>
      <c r="S21" s="374">
        <f>H21+21</f>
        <v>45370</v>
      </c>
      <c r="V21" s="146"/>
    </row>
    <row r="22" spans="1:22" s="171" customFormat="1" ht="15.75">
      <c r="A22" s="167" t="s">
        <v>407</v>
      </c>
      <c r="B22" s="168" t="s">
        <v>427</v>
      </c>
      <c r="C22" s="169">
        <v>45341</v>
      </c>
      <c r="D22" s="170" t="s">
        <v>405</v>
      </c>
      <c r="E22" s="175">
        <v>45343</v>
      </c>
      <c r="F22" s="399" t="s">
        <v>454</v>
      </c>
      <c r="G22" s="400" t="s">
        <v>451</v>
      </c>
      <c r="H22" s="401">
        <f t="shared" si="0"/>
        <v>45348</v>
      </c>
      <c r="I22" s="402">
        <f>H22+22</f>
        <v>45370</v>
      </c>
      <c r="J22" s="402">
        <f>H22+25</f>
        <v>45373</v>
      </c>
      <c r="K22" s="402">
        <f>H22+29</f>
        <v>45377</v>
      </c>
      <c r="L22" s="403" t="s">
        <v>52</v>
      </c>
      <c r="M22" s="403" t="s">
        <v>52</v>
      </c>
      <c r="N22" s="403" t="s">
        <v>52</v>
      </c>
      <c r="O22" s="403" t="s">
        <v>52</v>
      </c>
      <c r="P22" s="403" t="s">
        <v>52</v>
      </c>
      <c r="Q22" s="403" t="s">
        <v>52</v>
      </c>
      <c r="R22" s="403" t="s">
        <v>52</v>
      </c>
      <c r="S22" s="403" t="s">
        <v>52</v>
      </c>
      <c r="V22" s="172"/>
    </row>
    <row r="23" spans="1:22" s="130" customFormat="1" ht="18" customHeight="1">
      <c r="A23" s="135"/>
      <c r="B23" s="136"/>
      <c r="C23" s="137"/>
      <c r="D23" s="138"/>
      <c r="E23" s="173"/>
      <c r="F23" s="140" t="s">
        <v>433</v>
      </c>
      <c r="G23" s="141" t="s">
        <v>434</v>
      </c>
      <c r="H23" s="142">
        <f t="shared" si="0"/>
        <v>45347</v>
      </c>
      <c r="I23" s="143" t="s">
        <v>52</v>
      </c>
      <c r="J23" s="143" t="s">
        <v>52</v>
      </c>
      <c r="K23" s="143" t="s">
        <v>52</v>
      </c>
      <c r="L23" s="144">
        <f>H23+20</f>
        <v>45367</v>
      </c>
      <c r="M23" s="144">
        <f>H23+23</f>
        <v>45370</v>
      </c>
      <c r="N23" s="144">
        <f>H23+26</f>
        <v>45373</v>
      </c>
      <c r="O23" s="144">
        <f>H23+31</f>
        <v>45378</v>
      </c>
      <c r="P23" s="143" t="s">
        <v>52</v>
      </c>
      <c r="Q23" s="143" t="s">
        <v>52</v>
      </c>
      <c r="R23" s="143" t="s">
        <v>52</v>
      </c>
      <c r="S23" s="143" t="s">
        <v>52</v>
      </c>
    </row>
    <row r="24" spans="1:22" s="130" customFormat="1" ht="18" customHeight="1">
      <c r="A24" s="147"/>
      <c r="B24" s="148"/>
      <c r="C24" s="149"/>
      <c r="D24" s="148"/>
      <c r="E24" s="150"/>
      <c r="F24" s="432"/>
      <c r="G24" s="426"/>
      <c r="H24" s="422">
        <f t="shared" si="0"/>
        <v>45346</v>
      </c>
      <c r="I24" s="423">
        <f>H24+28</f>
        <v>45374</v>
      </c>
      <c r="J24" s="423">
        <f>H24+25</f>
        <v>45371</v>
      </c>
      <c r="K24" s="423">
        <f>H24+22</f>
        <v>45368</v>
      </c>
      <c r="L24" s="424" t="s">
        <v>52</v>
      </c>
      <c r="M24" s="424" t="s">
        <v>52</v>
      </c>
      <c r="N24" s="424" t="s">
        <v>52</v>
      </c>
      <c r="O24" s="424" t="s">
        <v>52</v>
      </c>
      <c r="P24" s="424" t="s">
        <v>52</v>
      </c>
      <c r="Q24" s="424" t="s">
        <v>52</v>
      </c>
      <c r="R24" s="424" t="s">
        <v>52</v>
      </c>
      <c r="S24" s="424" t="s">
        <v>52</v>
      </c>
      <c r="T24" s="151"/>
    </row>
    <row r="25" spans="1:22" s="130" customFormat="1" ht="18" customHeight="1">
      <c r="A25" s="440" t="s">
        <v>55</v>
      </c>
      <c r="B25" s="440" t="s">
        <v>428</v>
      </c>
      <c r="C25" s="440">
        <v>45347</v>
      </c>
      <c r="D25" s="440" t="s">
        <v>422</v>
      </c>
      <c r="E25" s="440">
        <v>45349</v>
      </c>
      <c r="F25" s="369" t="s">
        <v>419</v>
      </c>
      <c r="G25" s="370" t="s">
        <v>420</v>
      </c>
      <c r="H25" s="376">
        <f t="shared" si="0"/>
        <v>45358</v>
      </c>
      <c r="I25" s="377">
        <f>H25+26</f>
        <v>45384</v>
      </c>
      <c r="J25" s="294" t="s">
        <v>52</v>
      </c>
      <c r="K25" s="378">
        <f>H25+29</f>
        <v>45387</v>
      </c>
      <c r="L25" s="294" t="s">
        <v>52</v>
      </c>
      <c r="M25" s="294" t="s">
        <v>52</v>
      </c>
      <c r="N25" s="294" t="s">
        <v>52</v>
      </c>
      <c r="O25" s="294" t="s">
        <v>52</v>
      </c>
      <c r="P25" s="377">
        <f>H25+23</f>
        <v>45381</v>
      </c>
      <c r="Q25" s="180" t="s">
        <v>52</v>
      </c>
      <c r="R25" s="378">
        <f>H25+19</f>
        <v>45377</v>
      </c>
      <c r="S25" s="378" t="s">
        <v>52</v>
      </c>
      <c r="T25" s="174"/>
      <c r="V25" s="131"/>
    </row>
    <row r="26" spans="1:22" s="130" customFormat="1" ht="18" customHeight="1">
      <c r="A26" s="162"/>
      <c r="B26" s="163"/>
      <c r="C26" s="164">
        <v>45284</v>
      </c>
      <c r="D26" s="165" t="s">
        <v>405</v>
      </c>
      <c r="E26" s="165">
        <v>45286</v>
      </c>
      <c r="F26" s="371" t="s">
        <v>447</v>
      </c>
      <c r="G26" s="372" t="s">
        <v>448</v>
      </c>
      <c r="H26" s="373">
        <f t="shared" si="0"/>
        <v>45356</v>
      </c>
      <c r="I26" s="374">
        <f>H26+30</f>
        <v>45386</v>
      </c>
      <c r="J26" s="374">
        <f>H26+26</f>
        <v>45382</v>
      </c>
      <c r="K26" s="294" t="s">
        <v>52</v>
      </c>
      <c r="L26" s="294" t="s">
        <v>52</v>
      </c>
      <c r="M26" s="294" t="s">
        <v>52</v>
      </c>
      <c r="N26" s="294" t="s">
        <v>52</v>
      </c>
      <c r="O26" s="294" t="s">
        <v>52</v>
      </c>
      <c r="P26" s="180" t="s">
        <v>52</v>
      </c>
      <c r="Q26" s="374">
        <f>H26+24</f>
        <v>45380</v>
      </c>
      <c r="R26" s="375" t="s">
        <v>52</v>
      </c>
      <c r="S26" s="374">
        <f>H26+21</f>
        <v>45377</v>
      </c>
    </row>
    <row r="27" spans="1:22" s="130" customFormat="1" ht="15.75">
      <c r="A27" s="181" t="s">
        <v>60</v>
      </c>
      <c r="B27" s="168" t="s">
        <v>429</v>
      </c>
      <c r="C27" s="182">
        <v>45348</v>
      </c>
      <c r="D27" s="170" t="s">
        <v>405</v>
      </c>
      <c r="E27" s="175">
        <v>45350</v>
      </c>
      <c r="F27" s="399" t="s">
        <v>455</v>
      </c>
      <c r="G27" s="400" t="s">
        <v>456</v>
      </c>
      <c r="H27" s="401">
        <f t="shared" si="0"/>
        <v>45355</v>
      </c>
      <c r="I27" s="402">
        <f>H27+22</f>
        <v>45377</v>
      </c>
      <c r="J27" s="402">
        <f>H27+25</f>
        <v>45380</v>
      </c>
      <c r="K27" s="402">
        <f>H27+29</f>
        <v>45384</v>
      </c>
      <c r="L27" s="403" t="s">
        <v>52</v>
      </c>
      <c r="M27" s="403" t="s">
        <v>52</v>
      </c>
      <c r="N27" s="403" t="s">
        <v>52</v>
      </c>
      <c r="O27" s="403" t="s">
        <v>52</v>
      </c>
      <c r="P27" s="403" t="s">
        <v>52</v>
      </c>
      <c r="Q27" s="403" t="s">
        <v>52</v>
      </c>
      <c r="R27" s="403" t="s">
        <v>52</v>
      </c>
      <c r="S27" s="403" t="s">
        <v>52</v>
      </c>
    </row>
    <row r="28" spans="1:22" s="4" customFormat="1" ht="18" customHeight="1">
      <c r="A28" s="186"/>
      <c r="B28" s="187"/>
      <c r="C28" s="188"/>
      <c r="D28" s="137"/>
      <c r="E28" s="189"/>
      <c r="F28" s="190"/>
      <c r="G28" s="191"/>
      <c r="H28" s="192"/>
      <c r="I28" s="193"/>
      <c r="J28" s="193"/>
      <c r="K28" s="193"/>
      <c r="L28" s="194"/>
      <c r="M28" s="194"/>
      <c r="N28" s="194"/>
      <c r="O28" s="194"/>
      <c r="P28" s="194"/>
      <c r="Q28" s="194"/>
      <c r="R28" s="194"/>
      <c r="S28" s="194"/>
    </row>
    <row r="29" spans="1:22" s="8" customFormat="1" ht="17.25" customHeight="1">
      <c r="A29" s="195" t="s">
        <v>26</v>
      </c>
      <c r="B29" s="195"/>
      <c r="C29" s="196"/>
      <c r="D29" s="196"/>
      <c r="E29" s="197"/>
      <c r="F29" s="198"/>
      <c r="G29" s="199"/>
      <c r="H29" s="200"/>
    </row>
    <row r="30" spans="1:22" s="8" customFormat="1" ht="17.25" customHeight="1">
      <c r="A30" s="201" t="s">
        <v>61</v>
      </c>
      <c r="B30" s="202"/>
      <c r="C30" s="39"/>
      <c r="D30" s="39"/>
      <c r="E30" s="39"/>
      <c r="F30" s="198"/>
      <c r="G30" s="199"/>
      <c r="H30" s="200"/>
    </row>
    <row r="31" spans="1:22" s="8" customFormat="1" ht="17.25" customHeight="1">
      <c r="A31" s="203" t="s">
        <v>62</v>
      </c>
      <c r="B31" s="202"/>
      <c r="C31" s="39"/>
      <c r="D31" s="39"/>
      <c r="F31" s="204"/>
      <c r="G31" s="205"/>
      <c r="H31" s="200"/>
      <c r="I31" s="206"/>
    </row>
    <row r="32" spans="1:22" s="8" customFormat="1" ht="17.25" customHeight="1">
      <c r="A32" s="207" t="s">
        <v>63</v>
      </c>
      <c r="B32" s="202"/>
      <c r="C32" s="208"/>
      <c r="D32" s="208"/>
      <c r="F32" s="204"/>
      <c r="G32" s="205"/>
      <c r="H32" s="200"/>
      <c r="I32" s="209"/>
      <c r="J32" s="209"/>
      <c r="K32" s="210"/>
    </row>
    <row r="33" spans="1:16" s="8" customFormat="1" ht="17.25" customHeight="1">
      <c r="A33" s="202"/>
      <c r="B33" s="42"/>
      <c r="C33" s="211"/>
      <c r="D33" s="211"/>
      <c r="F33" s="212"/>
      <c r="G33" s="205"/>
      <c r="H33" s="200"/>
      <c r="I33" s="209"/>
      <c r="J33" s="209"/>
      <c r="K33" s="210"/>
    </row>
    <row r="34" spans="1:16" s="8" customFormat="1" ht="17.25" customHeight="1">
      <c r="A34" s="213" t="s">
        <v>64</v>
      </c>
      <c r="B34" s="214"/>
      <c r="C34" s="39"/>
      <c r="D34" s="39"/>
      <c r="F34" s="215"/>
      <c r="G34" s="216"/>
      <c r="H34" s="217"/>
      <c r="I34" s="209"/>
      <c r="J34" s="209"/>
      <c r="K34" s="210"/>
      <c r="P34" s="218"/>
    </row>
    <row r="35" spans="1:16" s="8" customFormat="1" ht="17.25" customHeight="1">
      <c r="A35" s="213" t="s">
        <v>65</v>
      </c>
      <c r="B35" s="35"/>
      <c r="C35" s="200"/>
      <c r="D35" s="200"/>
      <c r="E35" s="219"/>
      <c r="F35" s="220"/>
      <c r="G35" s="221"/>
      <c r="H35" s="200"/>
      <c r="I35" s="209"/>
      <c r="J35" s="209"/>
      <c r="K35" s="210"/>
    </row>
    <row r="36" spans="1:16" ht="15" customHeight="1">
      <c r="A36" s="222"/>
      <c r="B36" s="223"/>
      <c r="F36" s="226"/>
      <c r="G36" s="227"/>
      <c r="I36" s="228"/>
      <c r="J36" s="228"/>
      <c r="K36" s="229"/>
    </row>
    <row r="37" spans="1:16" ht="15" customHeight="1">
      <c r="A37" s="230"/>
      <c r="B37" s="230"/>
      <c r="C37" s="230"/>
      <c r="D37" s="230"/>
      <c r="E37" s="230"/>
      <c r="F37" s="230"/>
      <c r="G37" s="231"/>
    </row>
    <row r="38" spans="1:16" ht="15">
      <c r="A38" s="232"/>
      <c r="B38" s="232"/>
      <c r="C38" s="232"/>
      <c r="D38" s="232"/>
      <c r="E38" s="232"/>
      <c r="F38" s="232"/>
      <c r="G38" s="233"/>
      <c r="H38" s="234"/>
      <c r="I38" s="234"/>
      <c r="L38" s="234"/>
      <c r="M38" s="234"/>
      <c r="N38" s="234"/>
      <c r="O38" s="234"/>
      <c r="P38" s="234"/>
    </row>
    <row r="39" spans="1:16" ht="15" customHeight="1">
      <c r="A39" s="232"/>
      <c r="B39" s="235"/>
      <c r="C39" s="235"/>
      <c r="D39" s="235"/>
      <c r="E39" s="235"/>
      <c r="F39" s="235"/>
      <c r="G39" s="235"/>
    </row>
    <row r="40" spans="1:16">
      <c r="A40" s="236"/>
      <c r="B40" s="236"/>
      <c r="C40" s="236"/>
      <c r="D40" s="236"/>
      <c r="E40" s="236"/>
      <c r="F40" s="236"/>
      <c r="G40" s="237"/>
      <c r="H40" s="238"/>
    </row>
    <row r="41" spans="1:16" ht="15">
      <c r="A41" s="239"/>
      <c r="B41" s="240"/>
      <c r="C41" s="240"/>
      <c r="D41" s="240"/>
    </row>
    <row r="42" spans="1:16">
      <c r="A42" s="242"/>
      <c r="B42" s="242"/>
      <c r="C42" s="242"/>
      <c r="D42" s="242"/>
    </row>
    <row r="43" spans="1:16">
      <c r="A43" s="243"/>
      <c r="B43" s="242"/>
      <c r="C43" s="243"/>
      <c r="D43" s="242"/>
    </row>
    <row r="44" spans="1:16">
      <c r="A44" s="243"/>
      <c r="B44" s="242"/>
      <c r="C44" s="243"/>
      <c r="D44" s="242"/>
    </row>
    <row r="45" spans="1:16">
      <c r="A45" s="243"/>
      <c r="B45" s="242"/>
      <c r="C45" s="243"/>
      <c r="D45" s="242"/>
    </row>
    <row r="46" spans="1:16">
      <c r="A46" s="243"/>
      <c r="B46" s="242"/>
      <c r="C46" s="243"/>
      <c r="D46" s="242"/>
    </row>
    <row r="47" spans="1:16">
      <c r="A47" s="243"/>
      <c r="B47" s="242"/>
      <c r="C47" s="243"/>
      <c r="D47" s="242"/>
    </row>
    <row r="50" spans="2:7" ht="15">
      <c r="B50" s="127"/>
    </row>
    <row r="51" spans="2:7" ht="15">
      <c r="B51" s="244"/>
      <c r="C51" s="245"/>
      <c r="D51" s="245"/>
      <c r="E51" s="245"/>
      <c r="F51" s="245"/>
    </row>
    <row r="52" spans="2:7" ht="15">
      <c r="B52" s="244"/>
    </row>
    <row r="53" spans="2:7" ht="15">
      <c r="B53" s="244"/>
    </row>
    <row r="54" spans="2:7" ht="15">
      <c r="B54" s="244"/>
    </row>
    <row r="55" spans="2:7" ht="15">
      <c r="B55" s="244"/>
    </row>
    <row r="56" spans="2:7" ht="15">
      <c r="B56" s="244"/>
    </row>
    <row r="57" spans="2:7" ht="15">
      <c r="B57" s="244"/>
    </row>
    <row r="58" spans="2:7" ht="15">
      <c r="B58" s="244"/>
      <c r="C58" s="245"/>
      <c r="D58" s="246"/>
      <c r="E58" s="245"/>
      <c r="F58" s="245"/>
      <c r="G58" s="244"/>
    </row>
    <row r="59" spans="2:7" ht="15">
      <c r="B59" s="244"/>
    </row>
    <row r="60" spans="2:7" ht="15">
      <c r="B60" s="244"/>
    </row>
    <row r="61" spans="2:7" ht="15">
      <c r="B61" s="244"/>
    </row>
    <row r="62" spans="2:7" ht="15">
      <c r="B62" s="244"/>
    </row>
    <row r="63" spans="2:7" ht="15">
      <c r="B63" s="244"/>
    </row>
    <row r="64" spans="2:7" ht="15">
      <c r="B64" s="244"/>
    </row>
    <row r="65" spans="2:5" ht="15">
      <c r="B65" s="244"/>
      <c r="C65" s="245"/>
      <c r="D65" s="245"/>
      <c r="E65" s="245"/>
    </row>
    <row r="66" spans="2:5" ht="15">
      <c r="B66" s="244"/>
    </row>
    <row r="67" spans="2:5" ht="15">
      <c r="B67" s="244"/>
    </row>
    <row r="68" spans="2:5" ht="15">
      <c r="B68" s="244"/>
    </row>
    <row r="69" spans="2:5" ht="15">
      <c r="B69" s="244"/>
    </row>
  </sheetData>
  <mergeCells count="7">
    <mergeCell ref="B1:S1"/>
    <mergeCell ref="B2:S2"/>
    <mergeCell ref="A6:B7"/>
    <mergeCell ref="C6:D6"/>
    <mergeCell ref="F6:G7"/>
    <mergeCell ref="H6:H7"/>
    <mergeCell ref="I6:S6"/>
  </mergeCells>
  <conditionalFormatting sqref="F9">
    <cfRule type="duplicateValues" dxfId="18" priority="4"/>
  </conditionalFormatting>
  <conditionalFormatting sqref="T8">
    <cfRule type="duplicateValues" dxfId="17" priority="11"/>
  </conditionalFormatting>
  <conditionalFormatting sqref="T9">
    <cfRule type="duplicateValues" dxfId="16" priority="14"/>
  </conditionalFormatting>
  <conditionalFormatting sqref="T10">
    <cfRule type="duplicateValues" dxfId="15" priority="12"/>
  </conditionalFormatting>
  <conditionalFormatting sqref="T12">
    <cfRule type="duplicateValues" dxfId="14" priority="7"/>
  </conditionalFormatting>
  <conditionalFormatting sqref="T14">
    <cfRule type="duplicateValues" dxfId="13" priority="13"/>
  </conditionalFormatting>
  <conditionalFormatting sqref="T15">
    <cfRule type="duplicateValues" dxfId="12" priority="8"/>
  </conditionalFormatting>
  <conditionalFormatting sqref="T18">
    <cfRule type="duplicateValues" dxfId="11" priority="10"/>
  </conditionalFormatting>
  <conditionalFormatting sqref="T25">
    <cfRule type="duplicateValues" dxfId="10" priority="15"/>
  </conditionalFormatting>
  <conditionalFormatting sqref="T28">
    <cfRule type="duplicateValues" dxfId="9" priority="17"/>
  </conditionalFormatting>
  <conditionalFormatting sqref="T29:T1048576 T1:T7 T20:T23 T26:T27 T16:T17 T11 T13">
    <cfRule type="duplicateValues" dxfId="8" priority="16"/>
  </conditionalFormatting>
  <conditionalFormatting sqref="T19">
    <cfRule type="duplicateValues" dxfId="7" priority="3"/>
  </conditionalFormatting>
  <conditionalFormatting sqref="F24">
    <cfRule type="duplicateValues" dxfId="6" priority="1"/>
  </conditionalFormatting>
  <conditionalFormatting sqref="T24">
    <cfRule type="duplicateValues" dxfId="5" priority="2"/>
  </conditionalFormatting>
  <hyperlinks>
    <hyperlink ref="A4" location="MENU!A1" display="BACK TO MENU"/>
  </hyperlink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5"/>
  <sheetViews>
    <sheetView zoomScale="70" zoomScaleNormal="70" workbookViewId="0">
      <selection activeCell="P22" sqref="P22"/>
    </sheetView>
  </sheetViews>
  <sheetFormatPr defaultColWidth="9.140625" defaultRowHeight="15"/>
  <cols>
    <col min="1" max="1" width="25.7109375" style="307" customWidth="1"/>
    <col min="2" max="2" width="10.28515625" style="307" customWidth="1"/>
    <col min="3" max="3" width="10.28515625" style="3" customWidth="1"/>
    <col min="4" max="5" width="10.28515625" style="2" customWidth="1"/>
    <col min="6" max="6" width="39.5703125" style="2" bestFit="1" customWidth="1"/>
    <col min="7" max="7" width="16.85546875" style="4" bestFit="1" customWidth="1"/>
    <col min="8" max="8" width="12.7109375" style="3" customWidth="1"/>
    <col min="9" max="9" width="11.5703125" style="4" bestFit="1" customWidth="1"/>
    <col min="10" max="10" width="18.7109375" style="249" bestFit="1" customWidth="1"/>
    <col min="11" max="11" width="9.5703125" style="4" bestFit="1" customWidth="1"/>
    <col min="12" max="12" width="9" style="4" bestFit="1" customWidth="1"/>
    <col min="13" max="14" width="13" style="4" bestFit="1" customWidth="1"/>
    <col min="15" max="15" width="16.140625" style="4" bestFit="1" customWidth="1"/>
    <col min="16" max="16" width="18.140625" style="4" bestFit="1" customWidth="1"/>
    <col min="17" max="17" width="10" style="4" bestFit="1" customWidth="1"/>
    <col min="18" max="18" width="9.140625" style="4" bestFit="1" customWidth="1"/>
    <col min="19" max="19" width="13" style="4" bestFit="1" customWidth="1"/>
    <col min="20" max="20" width="15.7109375" style="4" bestFit="1" customWidth="1"/>
    <col min="21" max="21" width="11" style="4" bestFit="1" customWidth="1"/>
    <col min="22" max="22" width="9.5703125" style="249" bestFit="1" customWidth="1"/>
    <col min="23" max="23" width="11.140625" style="249" customWidth="1"/>
    <col min="24" max="24" width="9.7109375" style="249" bestFit="1" customWidth="1"/>
    <col min="25" max="25" width="8.85546875" style="249" hidden="1" customWidth="1"/>
    <col min="26" max="26" width="6.85546875" style="4" bestFit="1" customWidth="1"/>
    <col min="27" max="27" width="9.140625" style="4"/>
    <col min="28" max="16384" width="9.140625" style="124"/>
  </cols>
  <sheetData>
    <row r="1" spans="1:27" s="110" customFormat="1" ht="27.75">
      <c r="A1" s="109"/>
      <c r="B1" s="456" t="s">
        <v>0</v>
      </c>
      <c r="C1" s="456"/>
      <c r="D1" s="456"/>
      <c r="E1" s="456"/>
      <c r="F1" s="456"/>
      <c r="G1" s="456"/>
      <c r="H1" s="456"/>
      <c r="I1" s="456"/>
      <c r="J1" s="456"/>
      <c r="K1" s="456"/>
      <c r="L1" s="456"/>
      <c r="M1" s="456"/>
      <c r="N1" s="456"/>
      <c r="O1" s="456"/>
      <c r="P1" s="456"/>
      <c r="Q1" s="456"/>
      <c r="R1" s="456"/>
      <c r="S1" s="456"/>
      <c r="T1" s="456"/>
      <c r="U1" s="456"/>
      <c r="V1" s="456"/>
      <c r="W1" s="456"/>
      <c r="X1" s="456"/>
      <c r="Y1" s="456"/>
    </row>
    <row r="2" spans="1:27" s="110" customFormat="1" ht="27.75">
      <c r="A2" s="109"/>
      <c r="B2" s="457" t="s">
        <v>66</v>
      </c>
      <c r="C2" s="457"/>
      <c r="D2" s="457"/>
      <c r="E2" s="457"/>
      <c r="F2" s="457"/>
      <c r="G2" s="457"/>
      <c r="H2" s="457"/>
      <c r="I2" s="457"/>
      <c r="J2" s="457"/>
      <c r="K2" s="457"/>
      <c r="L2" s="457"/>
      <c r="M2" s="457"/>
      <c r="N2" s="457"/>
      <c r="O2" s="457"/>
      <c r="P2" s="457"/>
      <c r="Q2" s="457"/>
      <c r="R2" s="457"/>
      <c r="S2" s="457"/>
      <c r="T2" s="457"/>
      <c r="U2" s="457"/>
      <c r="V2" s="457"/>
      <c r="W2" s="457"/>
      <c r="X2" s="457"/>
      <c r="Y2" s="457"/>
    </row>
    <row r="3" spans="1:27" ht="15.75">
      <c r="A3" s="52"/>
      <c r="B3" s="247"/>
      <c r="C3" s="247"/>
      <c r="D3" s="247"/>
      <c r="E3" s="247"/>
      <c r="F3" s="247"/>
      <c r="G3" s="248"/>
      <c r="H3" s="247"/>
    </row>
    <row r="4" spans="1:27" ht="24" customHeight="1">
      <c r="A4" s="250" t="s">
        <v>15</v>
      </c>
      <c r="B4" s="251"/>
      <c r="C4" s="252"/>
      <c r="D4" s="253"/>
      <c r="E4" s="253"/>
      <c r="F4" s="254"/>
      <c r="G4" s="255"/>
      <c r="H4" s="256"/>
    </row>
    <row r="5" spans="1:27" ht="17.25" customHeight="1">
      <c r="A5" s="257"/>
      <c r="B5" s="251"/>
      <c r="C5" s="252"/>
      <c r="D5" s="253"/>
      <c r="E5" s="253"/>
      <c r="F5" s="253"/>
      <c r="G5" s="258"/>
      <c r="H5" s="256"/>
      <c r="J5" s="4"/>
      <c r="V5" s="4"/>
      <c r="W5" s="4"/>
      <c r="X5" s="4"/>
      <c r="Y5" s="4"/>
    </row>
    <row r="6" spans="1:27" s="260" customFormat="1" ht="27" customHeight="1">
      <c r="A6" s="458" t="s">
        <v>33</v>
      </c>
      <c r="B6" s="459"/>
      <c r="C6" s="471" t="s">
        <v>34</v>
      </c>
      <c r="D6" s="472"/>
      <c r="E6" s="259" t="s">
        <v>19</v>
      </c>
      <c r="F6" s="464" t="s">
        <v>35</v>
      </c>
      <c r="G6" s="465"/>
      <c r="H6" s="468" t="s">
        <v>36</v>
      </c>
      <c r="I6" s="470" t="s">
        <v>37</v>
      </c>
      <c r="J6" s="470"/>
      <c r="K6" s="470"/>
      <c r="L6" s="470"/>
      <c r="M6" s="470"/>
      <c r="N6" s="470"/>
      <c r="O6" s="470"/>
      <c r="P6" s="470"/>
      <c r="Q6" s="470"/>
      <c r="R6" s="470"/>
      <c r="S6" s="470"/>
      <c r="T6" s="470"/>
      <c r="U6" s="470"/>
      <c r="V6" s="470"/>
      <c r="W6" s="470"/>
      <c r="X6" s="470"/>
      <c r="Y6" s="470"/>
      <c r="Z6" s="130"/>
      <c r="AA6" s="130"/>
    </row>
    <row r="7" spans="1:27" s="266" customFormat="1" ht="60.75" customHeight="1">
      <c r="A7" s="460"/>
      <c r="B7" s="461"/>
      <c r="C7" s="259" t="s">
        <v>39</v>
      </c>
      <c r="D7" s="259" t="s">
        <v>39</v>
      </c>
      <c r="E7" s="259" t="s">
        <v>40</v>
      </c>
      <c r="F7" s="466"/>
      <c r="G7" s="467"/>
      <c r="H7" s="473"/>
      <c r="I7" s="261" t="s">
        <v>67</v>
      </c>
      <c r="J7" s="431" t="s">
        <v>410</v>
      </c>
      <c r="K7" s="262" t="s">
        <v>68</v>
      </c>
      <c r="L7" s="128" t="s">
        <v>69</v>
      </c>
      <c r="M7" s="261" t="s">
        <v>70</v>
      </c>
      <c r="N7" s="261" t="s">
        <v>71</v>
      </c>
      <c r="O7" s="261" t="s">
        <v>72</v>
      </c>
      <c r="P7" s="263" t="s">
        <v>73</v>
      </c>
      <c r="Q7" s="261" t="s">
        <v>74</v>
      </c>
      <c r="R7" s="264" t="s">
        <v>408</v>
      </c>
      <c r="S7" s="264" t="s">
        <v>409</v>
      </c>
      <c r="T7" s="261" t="s">
        <v>75</v>
      </c>
      <c r="U7" s="261" t="s">
        <v>76</v>
      </c>
      <c r="V7" s="261" t="s">
        <v>77</v>
      </c>
      <c r="W7" s="261" t="s">
        <v>78</v>
      </c>
      <c r="X7" s="261" t="s">
        <v>79</v>
      </c>
      <c r="Y7" s="261" t="s">
        <v>80</v>
      </c>
      <c r="Z7" s="265"/>
      <c r="AA7" s="265"/>
    </row>
    <row r="8" spans="1:27" s="435" customFormat="1" ht="18" customHeight="1">
      <c r="A8" s="135"/>
      <c r="B8" s="136"/>
      <c r="C8" s="137"/>
      <c r="D8" s="138"/>
      <c r="E8" s="173"/>
      <c r="F8" s="267" t="s">
        <v>460</v>
      </c>
      <c r="G8" s="268" t="s">
        <v>417</v>
      </c>
      <c r="H8" s="269">
        <v>45326</v>
      </c>
      <c r="I8" s="270" t="s">
        <v>52</v>
      </c>
      <c r="J8" s="270">
        <f>H8+15</f>
        <v>45341</v>
      </c>
      <c r="K8" s="271">
        <f>H8+25</f>
        <v>45351</v>
      </c>
      <c r="L8" s="270">
        <f>H8+22</f>
        <v>45348</v>
      </c>
      <c r="M8" s="270">
        <f>H8+19</f>
        <v>45345</v>
      </c>
      <c r="N8" s="270" t="s">
        <v>52</v>
      </c>
      <c r="O8" s="270">
        <f>H8+20</f>
        <v>45346</v>
      </c>
      <c r="P8" s="270" t="s">
        <v>52</v>
      </c>
      <c r="Q8" s="270" t="s">
        <v>52</v>
      </c>
      <c r="R8" s="270" t="s">
        <v>52</v>
      </c>
      <c r="S8" s="270" t="s">
        <v>52</v>
      </c>
      <c r="T8" s="270" t="s">
        <v>52</v>
      </c>
      <c r="U8" s="270" t="s">
        <v>52</v>
      </c>
      <c r="V8" s="270" t="s">
        <v>52</v>
      </c>
      <c r="W8" s="270" t="s">
        <v>52</v>
      </c>
      <c r="X8" s="270" t="s">
        <v>52</v>
      </c>
      <c r="Y8" s="183" t="s">
        <v>52</v>
      </c>
      <c r="Z8" s="269" t="s">
        <v>81</v>
      </c>
      <c r="AA8" s="130"/>
    </row>
    <row r="9" spans="1:27" s="76" customFormat="1" ht="18" customHeight="1">
      <c r="A9" s="147"/>
      <c r="B9" s="148"/>
      <c r="C9" s="149"/>
      <c r="D9" s="148"/>
      <c r="E9" s="150"/>
      <c r="F9" s="272" t="s">
        <v>461</v>
      </c>
      <c r="G9" s="273" t="s">
        <v>462</v>
      </c>
      <c r="H9" s="274">
        <v>45331</v>
      </c>
      <c r="I9" s="275" t="s">
        <v>52</v>
      </c>
      <c r="J9" s="276" t="s">
        <v>52</v>
      </c>
      <c r="K9" s="276" t="s">
        <v>52</v>
      </c>
      <c r="L9" s="276" t="s">
        <v>52</v>
      </c>
      <c r="M9" s="276" t="s">
        <v>52</v>
      </c>
      <c r="N9" s="276" t="s">
        <v>52</v>
      </c>
      <c r="O9" s="276" t="s">
        <v>52</v>
      </c>
      <c r="P9" s="277">
        <f>H9+14</f>
        <v>45345</v>
      </c>
      <c r="Q9" s="277">
        <f>H9+16</f>
        <v>45347</v>
      </c>
      <c r="R9" s="277">
        <f>H9+21</f>
        <v>45352</v>
      </c>
      <c r="S9" s="277">
        <f>H9+22</f>
        <v>45353</v>
      </c>
      <c r="T9" s="277">
        <f>H9+24</f>
        <v>45355</v>
      </c>
      <c r="U9" s="277">
        <f>H9+26</f>
        <v>45357</v>
      </c>
      <c r="V9" s="276" t="s">
        <v>52</v>
      </c>
      <c r="W9" s="276" t="s">
        <v>52</v>
      </c>
      <c r="X9" s="276" t="s">
        <v>52</v>
      </c>
      <c r="Y9" s="287" t="s">
        <v>52</v>
      </c>
      <c r="Z9" s="145" t="s">
        <v>82</v>
      </c>
      <c r="AA9" s="72"/>
    </row>
    <row r="10" spans="1:27" s="260" customFormat="1" ht="18" customHeight="1">
      <c r="A10" s="152" t="s">
        <v>59</v>
      </c>
      <c r="B10" s="153" t="s">
        <v>415</v>
      </c>
      <c r="C10" s="154">
        <v>45326</v>
      </c>
      <c r="D10" s="155" t="s">
        <v>422</v>
      </c>
      <c r="E10" s="155">
        <v>45328</v>
      </c>
      <c r="F10" s="429" t="s">
        <v>449</v>
      </c>
      <c r="G10" s="405" t="s">
        <v>451</v>
      </c>
      <c r="H10" s="406">
        <f>'NORTH EUROPE via SIN'!H12</f>
        <v>45334</v>
      </c>
      <c r="I10" s="407">
        <f>H10+15</f>
        <v>45349</v>
      </c>
      <c r="J10" s="407" t="s">
        <v>52</v>
      </c>
      <c r="K10" s="408" t="s">
        <v>52</v>
      </c>
      <c r="L10" s="407" t="s">
        <v>52</v>
      </c>
      <c r="M10" s="407" t="s">
        <v>52</v>
      </c>
      <c r="N10" s="407" t="s">
        <v>52</v>
      </c>
      <c r="O10" s="407" t="s">
        <v>52</v>
      </c>
      <c r="P10" s="407" t="s">
        <v>52</v>
      </c>
      <c r="Q10" s="407" t="s">
        <v>52</v>
      </c>
      <c r="R10" s="407" t="s">
        <v>52</v>
      </c>
      <c r="S10" s="407" t="s">
        <v>52</v>
      </c>
      <c r="T10" s="407" t="s">
        <v>52</v>
      </c>
      <c r="U10" s="407" t="s">
        <v>52</v>
      </c>
      <c r="V10" s="407" t="s">
        <v>52</v>
      </c>
      <c r="W10" s="407" t="s">
        <v>52</v>
      </c>
      <c r="X10" s="407" t="s">
        <v>52</v>
      </c>
      <c r="Y10" s="184" t="s">
        <v>52</v>
      </c>
      <c r="Z10" s="429" t="s">
        <v>58</v>
      </c>
      <c r="AA10" s="130"/>
    </row>
    <row r="11" spans="1:27" s="260" customFormat="1" ht="18" customHeight="1">
      <c r="A11" s="162"/>
      <c r="B11" s="163"/>
      <c r="C11" s="164">
        <v>45263</v>
      </c>
      <c r="D11" s="165" t="s">
        <v>405</v>
      </c>
      <c r="E11" s="165">
        <v>45265</v>
      </c>
      <c r="F11" s="288" t="s">
        <v>413</v>
      </c>
      <c r="G11" s="289" t="s">
        <v>421</v>
      </c>
      <c r="H11" s="178">
        <v>44929</v>
      </c>
      <c r="I11" s="275" t="s">
        <v>52</v>
      </c>
      <c r="J11" s="179">
        <f>H11+16</f>
        <v>44945</v>
      </c>
      <c r="K11" s="276" t="s">
        <v>52</v>
      </c>
      <c r="L11" s="276" t="s">
        <v>52</v>
      </c>
      <c r="M11" s="276" t="s">
        <v>52</v>
      </c>
      <c r="N11" s="276" t="s">
        <v>52</v>
      </c>
      <c r="O11" s="276" t="s">
        <v>52</v>
      </c>
      <c r="P11" s="276" t="s">
        <v>52</v>
      </c>
      <c r="Q11" s="276" t="s">
        <v>52</v>
      </c>
      <c r="R11" s="276" t="s">
        <v>52</v>
      </c>
      <c r="S11" s="276" t="s">
        <v>52</v>
      </c>
      <c r="T11" s="276" t="s">
        <v>52</v>
      </c>
      <c r="U11" s="276" t="s">
        <v>52</v>
      </c>
      <c r="V11" s="179">
        <f>H11+19</f>
        <v>44948</v>
      </c>
      <c r="W11" s="179">
        <f>H11+22</f>
        <v>44951</v>
      </c>
      <c r="X11" s="179">
        <f>H11+24</f>
        <v>44953</v>
      </c>
      <c r="Y11" s="278" t="s">
        <v>52</v>
      </c>
      <c r="Z11" s="151" t="s">
        <v>83</v>
      </c>
      <c r="AA11" s="130"/>
    </row>
    <row r="12" spans="1:27" s="260" customFormat="1" ht="18" customHeight="1">
      <c r="A12" s="380" t="s">
        <v>407</v>
      </c>
      <c r="B12" s="185" t="s">
        <v>423</v>
      </c>
      <c r="C12" s="381">
        <v>45327</v>
      </c>
      <c r="D12" s="182" t="s">
        <v>405</v>
      </c>
      <c r="E12" s="182">
        <v>45329</v>
      </c>
      <c r="F12" s="279" t="s">
        <v>466</v>
      </c>
      <c r="G12" s="280" t="s">
        <v>469</v>
      </c>
      <c r="H12" s="281">
        <v>45336</v>
      </c>
      <c r="I12" s="282">
        <f>H12+15</f>
        <v>45351</v>
      </c>
      <c r="J12" s="282" t="s">
        <v>52</v>
      </c>
      <c r="K12" s="283">
        <f>H12+20</f>
        <v>45356</v>
      </c>
      <c r="L12" s="284">
        <f>H12+23</f>
        <v>45359</v>
      </c>
      <c r="M12" s="284">
        <f>H12+25</f>
        <v>45361</v>
      </c>
      <c r="N12" s="284">
        <f>H12+18</f>
        <v>45354</v>
      </c>
      <c r="O12" s="282" t="s">
        <v>52</v>
      </c>
      <c r="P12" s="282" t="s">
        <v>52</v>
      </c>
      <c r="Q12" s="282" t="s">
        <v>52</v>
      </c>
      <c r="R12" s="282" t="s">
        <v>52</v>
      </c>
      <c r="S12" s="282" t="s">
        <v>52</v>
      </c>
      <c r="T12" s="282" t="s">
        <v>52</v>
      </c>
      <c r="U12" s="282" t="s">
        <v>52</v>
      </c>
      <c r="V12" s="282" t="s">
        <v>52</v>
      </c>
      <c r="W12" s="282" t="s">
        <v>52</v>
      </c>
      <c r="X12" s="282" t="s">
        <v>52</v>
      </c>
      <c r="Y12" s="285" t="s">
        <v>52</v>
      </c>
      <c r="Z12" s="286" t="s">
        <v>84</v>
      </c>
      <c r="AA12" s="130"/>
    </row>
    <row r="13" spans="1:27" s="260" customFormat="1" ht="18" customHeight="1">
      <c r="A13" s="135"/>
      <c r="B13" s="136"/>
      <c r="C13" s="137"/>
      <c r="D13" s="138"/>
      <c r="E13" s="173"/>
      <c r="F13" s="430"/>
      <c r="G13" s="430"/>
      <c r="H13" s="430">
        <f t="shared" ref="H13:H22" si="0">H8+7</f>
        <v>45333</v>
      </c>
      <c r="I13" s="430" t="s">
        <v>52</v>
      </c>
      <c r="J13" s="430">
        <f>H13+15</f>
        <v>45348</v>
      </c>
      <c r="K13" s="430">
        <f>H13+25</f>
        <v>45358</v>
      </c>
      <c r="L13" s="430">
        <f>H13+22</f>
        <v>45355</v>
      </c>
      <c r="M13" s="430">
        <f>H13+19</f>
        <v>45352</v>
      </c>
      <c r="N13" s="430" t="s">
        <v>52</v>
      </c>
      <c r="O13" s="430">
        <f>H13+20</f>
        <v>45353</v>
      </c>
      <c r="P13" s="430" t="s">
        <v>52</v>
      </c>
      <c r="Q13" s="430" t="s">
        <v>52</v>
      </c>
      <c r="R13" s="430" t="s">
        <v>52</v>
      </c>
      <c r="S13" s="430" t="s">
        <v>52</v>
      </c>
      <c r="T13" s="430" t="s">
        <v>52</v>
      </c>
      <c r="U13" s="430" t="s">
        <v>52</v>
      </c>
      <c r="V13" s="430" t="s">
        <v>52</v>
      </c>
      <c r="W13" s="430" t="s">
        <v>52</v>
      </c>
      <c r="X13" s="430" t="s">
        <v>52</v>
      </c>
      <c r="Y13" s="183" t="s">
        <v>52</v>
      </c>
      <c r="Z13" s="130"/>
      <c r="AA13" s="130"/>
    </row>
    <row r="14" spans="1:27" s="260" customFormat="1" ht="18" customHeight="1">
      <c r="A14" s="147"/>
      <c r="B14" s="148"/>
      <c r="C14" s="149"/>
      <c r="D14" s="148"/>
      <c r="E14" s="155"/>
      <c r="F14" s="272" t="s">
        <v>463</v>
      </c>
      <c r="G14" s="273" t="s">
        <v>464</v>
      </c>
      <c r="H14" s="274">
        <f t="shared" si="0"/>
        <v>45338</v>
      </c>
      <c r="I14" s="277" t="s">
        <v>52</v>
      </c>
      <c r="J14" s="277" t="s">
        <v>52</v>
      </c>
      <c r="K14" s="290" t="s">
        <v>52</v>
      </c>
      <c r="L14" s="277" t="s">
        <v>52</v>
      </c>
      <c r="M14" s="277" t="s">
        <v>52</v>
      </c>
      <c r="N14" s="277" t="s">
        <v>52</v>
      </c>
      <c r="O14" s="277" t="s">
        <v>52</v>
      </c>
      <c r="P14" s="277">
        <f>H14+14</f>
        <v>45352</v>
      </c>
      <c r="Q14" s="277">
        <f>H14+16</f>
        <v>45354</v>
      </c>
      <c r="R14" s="277">
        <f>H14+21</f>
        <v>45359</v>
      </c>
      <c r="S14" s="277">
        <f>H14+22</f>
        <v>45360</v>
      </c>
      <c r="T14" s="277">
        <f>H14+24</f>
        <v>45362</v>
      </c>
      <c r="U14" s="277">
        <f>H14+26</f>
        <v>45364</v>
      </c>
      <c r="V14" s="277" t="s">
        <v>52</v>
      </c>
      <c r="W14" s="277" t="s">
        <v>52</v>
      </c>
      <c r="X14" s="277" t="s">
        <v>52</v>
      </c>
      <c r="Y14" s="278" t="s">
        <v>52</v>
      </c>
      <c r="Z14" s="130"/>
      <c r="AA14" s="130"/>
    </row>
    <row r="15" spans="1:27" s="260" customFormat="1" ht="18" customHeight="1">
      <c r="A15" s="152" t="s">
        <v>55</v>
      </c>
      <c r="B15" s="153" t="s">
        <v>424</v>
      </c>
      <c r="C15" s="154">
        <v>45333</v>
      </c>
      <c r="D15" s="155" t="s">
        <v>422</v>
      </c>
      <c r="E15" s="155">
        <v>45335</v>
      </c>
      <c r="F15" s="409" t="s">
        <v>453</v>
      </c>
      <c r="G15" s="405" t="s">
        <v>434</v>
      </c>
      <c r="H15" s="406">
        <f>'NORTH EUROPE via SIN'!H17</f>
        <v>45341</v>
      </c>
      <c r="I15" s="407">
        <f>H15+15</f>
        <v>45356</v>
      </c>
      <c r="J15" s="407" t="s">
        <v>52</v>
      </c>
      <c r="K15" s="408" t="s">
        <v>52</v>
      </c>
      <c r="L15" s="407" t="s">
        <v>52</v>
      </c>
      <c r="M15" s="407" t="s">
        <v>52</v>
      </c>
      <c r="N15" s="407" t="s">
        <v>52</v>
      </c>
      <c r="O15" s="407" t="s">
        <v>52</v>
      </c>
      <c r="P15" s="407" t="s">
        <v>52</v>
      </c>
      <c r="Q15" s="407" t="s">
        <v>52</v>
      </c>
      <c r="R15" s="407" t="s">
        <v>52</v>
      </c>
      <c r="S15" s="407" t="s">
        <v>52</v>
      </c>
      <c r="T15" s="407" t="s">
        <v>52</v>
      </c>
      <c r="U15" s="407" t="s">
        <v>52</v>
      </c>
      <c r="V15" s="407" t="s">
        <v>52</v>
      </c>
      <c r="W15" s="407" t="s">
        <v>52</v>
      </c>
      <c r="X15" s="407" t="s">
        <v>52</v>
      </c>
      <c r="Y15" s="291" t="s">
        <v>52</v>
      </c>
      <c r="Z15" s="130"/>
      <c r="AA15" s="130"/>
    </row>
    <row r="16" spans="1:27" s="260" customFormat="1" ht="18" customHeight="1">
      <c r="A16" s="162"/>
      <c r="B16" s="163"/>
      <c r="C16" s="164">
        <v>45270</v>
      </c>
      <c r="D16" s="165" t="s">
        <v>405</v>
      </c>
      <c r="E16" s="165">
        <v>45272</v>
      </c>
      <c r="F16" s="430"/>
      <c r="G16" s="433"/>
      <c r="H16" s="434">
        <f t="shared" si="0"/>
        <v>44936</v>
      </c>
      <c r="I16" s="427" t="s">
        <v>52</v>
      </c>
      <c r="J16" s="423">
        <f>H16+16</f>
        <v>44952</v>
      </c>
      <c r="K16" s="428" t="s">
        <v>52</v>
      </c>
      <c r="L16" s="428" t="s">
        <v>52</v>
      </c>
      <c r="M16" s="428" t="s">
        <v>52</v>
      </c>
      <c r="N16" s="428" t="s">
        <v>52</v>
      </c>
      <c r="O16" s="428" t="s">
        <v>52</v>
      </c>
      <c r="P16" s="428" t="s">
        <v>52</v>
      </c>
      <c r="Q16" s="428" t="s">
        <v>52</v>
      </c>
      <c r="R16" s="428" t="s">
        <v>52</v>
      </c>
      <c r="S16" s="428" t="s">
        <v>52</v>
      </c>
      <c r="T16" s="428" t="s">
        <v>52</v>
      </c>
      <c r="U16" s="428" t="s">
        <v>52</v>
      </c>
      <c r="V16" s="423">
        <f>H16+19</f>
        <v>44955</v>
      </c>
      <c r="W16" s="423">
        <f>H16+22</f>
        <v>44958</v>
      </c>
      <c r="X16" s="423">
        <f>H16+24</f>
        <v>44960</v>
      </c>
      <c r="Y16" s="184" t="s">
        <v>52</v>
      </c>
      <c r="Z16" s="130"/>
      <c r="AA16" s="130"/>
    </row>
    <row r="17" spans="1:27" s="435" customFormat="1" ht="18" customHeight="1">
      <c r="A17" s="380" t="s">
        <v>60</v>
      </c>
      <c r="B17" s="185" t="s">
        <v>425</v>
      </c>
      <c r="C17" s="381">
        <v>45334</v>
      </c>
      <c r="D17" s="182" t="s">
        <v>405</v>
      </c>
      <c r="E17" s="182">
        <v>45336</v>
      </c>
      <c r="F17" s="279" t="s">
        <v>467</v>
      </c>
      <c r="G17" s="280" t="s">
        <v>470</v>
      </c>
      <c r="H17" s="281">
        <f>H12+7</f>
        <v>45343</v>
      </c>
      <c r="I17" s="282">
        <f>H17+15</f>
        <v>45358</v>
      </c>
      <c r="J17" s="282" t="s">
        <v>52</v>
      </c>
      <c r="K17" s="283">
        <f>H17+20</f>
        <v>45363</v>
      </c>
      <c r="L17" s="284">
        <f>H17+23</f>
        <v>45366</v>
      </c>
      <c r="M17" s="284">
        <f>H17+25</f>
        <v>45368</v>
      </c>
      <c r="N17" s="284">
        <f>H17+18</f>
        <v>45361</v>
      </c>
      <c r="O17" s="282" t="s">
        <v>52</v>
      </c>
      <c r="P17" s="282" t="s">
        <v>52</v>
      </c>
      <c r="Q17" s="282" t="s">
        <v>52</v>
      </c>
      <c r="R17" s="282" t="s">
        <v>52</v>
      </c>
      <c r="S17" s="282" t="s">
        <v>52</v>
      </c>
      <c r="T17" s="282" t="s">
        <v>52</v>
      </c>
      <c r="U17" s="282" t="s">
        <v>52</v>
      </c>
      <c r="V17" s="282" t="s">
        <v>52</v>
      </c>
      <c r="W17" s="282" t="s">
        <v>52</v>
      </c>
      <c r="X17" s="282" t="s">
        <v>52</v>
      </c>
      <c r="Y17" s="285" t="s">
        <v>52</v>
      </c>
      <c r="Z17" s="286"/>
      <c r="AA17" s="130"/>
    </row>
    <row r="18" spans="1:27" s="260" customFormat="1" ht="18" customHeight="1">
      <c r="A18" s="135"/>
      <c r="B18" s="136"/>
      <c r="C18" s="137"/>
      <c r="D18" s="138"/>
      <c r="E18" s="173"/>
      <c r="F18" s="267" t="s">
        <v>457</v>
      </c>
      <c r="G18" s="268" t="s">
        <v>459</v>
      </c>
      <c r="H18" s="269">
        <f t="shared" si="0"/>
        <v>45340</v>
      </c>
      <c r="I18" s="270" t="s">
        <v>52</v>
      </c>
      <c r="J18" s="270">
        <f>H18+15</f>
        <v>45355</v>
      </c>
      <c r="K18" s="271">
        <f>H18+25</f>
        <v>45365</v>
      </c>
      <c r="L18" s="270">
        <f>H18+22</f>
        <v>45362</v>
      </c>
      <c r="M18" s="270">
        <f>H18+19</f>
        <v>45359</v>
      </c>
      <c r="N18" s="270" t="s">
        <v>52</v>
      </c>
      <c r="O18" s="270">
        <f>H18+20</f>
        <v>45360</v>
      </c>
      <c r="P18" s="270" t="s">
        <v>52</v>
      </c>
      <c r="Q18" s="270" t="s">
        <v>52</v>
      </c>
      <c r="R18" s="270" t="s">
        <v>52</v>
      </c>
      <c r="S18" s="270" t="s">
        <v>52</v>
      </c>
      <c r="T18" s="270" t="s">
        <v>52</v>
      </c>
      <c r="U18" s="270" t="s">
        <v>52</v>
      </c>
      <c r="V18" s="270" t="s">
        <v>52</v>
      </c>
      <c r="W18" s="270" t="s">
        <v>52</v>
      </c>
      <c r="X18" s="270" t="s">
        <v>52</v>
      </c>
      <c r="Y18" s="183" t="s">
        <v>52</v>
      </c>
      <c r="Z18" s="130"/>
      <c r="AA18" s="130"/>
    </row>
    <row r="19" spans="1:27" s="260" customFormat="1" ht="18" customHeight="1">
      <c r="A19" s="147"/>
      <c r="B19" s="148"/>
      <c r="C19" s="149"/>
      <c r="D19" s="148"/>
      <c r="E19" s="155"/>
      <c r="F19" s="430"/>
      <c r="G19" s="430"/>
      <c r="H19" s="430">
        <f t="shared" si="0"/>
        <v>45345</v>
      </c>
      <c r="I19" s="430" t="s">
        <v>52</v>
      </c>
      <c r="J19" s="430" t="s">
        <v>52</v>
      </c>
      <c r="K19" s="430" t="s">
        <v>52</v>
      </c>
      <c r="L19" s="430" t="s">
        <v>52</v>
      </c>
      <c r="M19" s="430" t="s">
        <v>52</v>
      </c>
      <c r="N19" s="430" t="s">
        <v>52</v>
      </c>
      <c r="O19" s="430" t="s">
        <v>52</v>
      </c>
      <c r="P19" s="430">
        <f>H19+14</f>
        <v>45359</v>
      </c>
      <c r="Q19" s="430">
        <f>H19+16</f>
        <v>45361</v>
      </c>
      <c r="R19" s="430">
        <f>H19+21</f>
        <v>45366</v>
      </c>
      <c r="S19" s="430">
        <f>H19+22</f>
        <v>45367</v>
      </c>
      <c r="T19" s="430">
        <f>H19+24</f>
        <v>45369</v>
      </c>
      <c r="U19" s="430">
        <f>H19+26</f>
        <v>45371</v>
      </c>
      <c r="V19" s="430" t="s">
        <v>52</v>
      </c>
      <c r="W19" s="430" t="s">
        <v>52</v>
      </c>
      <c r="X19" s="430" t="s">
        <v>52</v>
      </c>
      <c r="Y19" s="278" t="s">
        <v>52</v>
      </c>
      <c r="Z19" s="130"/>
      <c r="AA19" s="130"/>
    </row>
    <row r="20" spans="1:27" s="260" customFormat="1" ht="18" customHeight="1">
      <c r="A20" s="152" t="s">
        <v>59</v>
      </c>
      <c r="B20" s="153" t="s">
        <v>426</v>
      </c>
      <c r="C20" s="154">
        <v>45340</v>
      </c>
      <c r="D20" s="155" t="s">
        <v>422</v>
      </c>
      <c r="E20" s="155">
        <v>45342</v>
      </c>
      <c r="F20" s="409" t="s">
        <v>454</v>
      </c>
      <c r="G20" s="405" t="s">
        <v>451</v>
      </c>
      <c r="H20" s="406">
        <f>'NORTH EUROPE via SIN'!H22</f>
        <v>45348</v>
      </c>
      <c r="I20" s="407">
        <f>H20+15</f>
        <v>45363</v>
      </c>
      <c r="J20" s="407" t="s">
        <v>52</v>
      </c>
      <c r="K20" s="408" t="s">
        <v>52</v>
      </c>
      <c r="L20" s="407" t="s">
        <v>52</v>
      </c>
      <c r="M20" s="407" t="s">
        <v>52</v>
      </c>
      <c r="N20" s="407" t="s">
        <v>52</v>
      </c>
      <c r="O20" s="407" t="s">
        <v>52</v>
      </c>
      <c r="P20" s="407" t="s">
        <v>52</v>
      </c>
      <c r="Q20" s="407" t="s">
        <v>52</v>
      </c>
      <c r="R20" s="407" t="s">
        <v>52</v>
      </c>
      <c r="S20" s="407" t="s">
        <v>52</v>
      </c>
      <c r="T20" s="407" t="s">
        <v>52</v>
      </c>
      <c r="U20" s="407" t="s">
        <v>52</v>
      </c>
      <c r="V20" s="407" t="s">
        <v>52</v>
      </c>
      <c r="W20" s="407" t="s">
        <v>52</v>
      </c>
      <c r="X20" s="407" t="s">
        <v>52</v>
      </c>
      <c r="Y20" s="184" t="s">
        <v>52</v>
      </c>
      <c r="Z20" s="130"/>
      <c r="AA20" s="130"/>
    </row>
    <row r="21" spans="1:27" s="260" customFormat="1" ht="18" customHeight="1">
      <c r="A21" s="162"/>
      <c r="B21" s="163"/>
      <c r="C21" s="164">
        <v>45277</v>
      </c>
      <c r="D21" s="165" t="s">
        <v>405</v>
      </c>
      <c r="E21" s="165">
        <v>45279</v>
      </c>
      <c r="F21" s="288" t="s">
        <v>411</v>
      </c>
      <c r="G21" s="292" t="s">
        <v>412</v>
      </c>
      <c r="H21" s="293">
        <f t="shared" si="0"/>
        <v>44943</v>
      </c>
      <c r="I21" s="275" t="s">
        <v>52</v>
      </c>
      <c r="J21" s="179">
        <f>H21+16</f>
        <v>44959</v>
      </c>
      <c r="K21" s="276" t="s">
        <v>52</v>
      </c>
      <c r="L21" s="276" t="s">
        <v>52</v>
      </c>
      <c r="M21" s="276" t="s">
        <v>52</v>
      </c>
      <c r="N21" s="276" t="s">
        <v>52</v>
      </c>
      <c r="O21" s="276" t="s">
        <v>52</v>
      </c>
      <c r="P21" s="276" t="s">
        <v>52</v>
      </c>
      <c r="Q21" s="276" t="s">
        <v>52</v>
      </c>
      <c r="R21" s="276" t="s">
        <v>52</v>
      </c>
      <c r="S21" s="276" t="s">
        <v>52</v>
      </c>
      <c r="T21" s="276" t="s">
        <v>52</v>
      </c>
      <c r="U21" s="276" t="s">
        <v>52</v>
      </c>
      <c r="V21" s="179">
        <f>H21+19</f>
        <v>44962</v>
      </c>
      <c r="W21" s="179">
        <f>H21+22</f>
        <v>44965</v>
      </c>
      <c r="X21" s="179">
        <f>H21+24</f>
        <v>44967</v>
      </c>
      <c r="Y21" s="184" t="s">
        <v>52</v>
      </c>
      <c r="Z21" s="130"/>
      <c r="AA21" s="130"/>
    </row>
    <row r="22" spans="1:27" s="435" customFormat="1" ht="18" customHeight="1">
      <c r="A22" s="380" t="s">
        <v>407</v>
      </c>
      <c r="B22" s="185" t="s">
        <v>427</v>
      </c>
      <c r="C22" s="381">
        <v>45341</v>
      </c>
      <c r="D22" s="182" t="s">
        <v>405</v>
      </c>
      <c r="E22" s="182">
        <v>45343</v>
      </c>
      <c r="F22" s="279" t="s">
        <v>468</v>
      </c>
      <c r="G22" s="280" t="s">
        <v>471</v>
      </c>
      <c r="H22" s="281">
        <f t="shared" si="0"/>
        <v>45350</v>
      </c>
      <c r="I22" s="282">
        <f>H22+15</f>
        <v>45365</v>
      </c>
      <c r="J22" s="282" t="s">
        <v>52</v>
      </c>
      <c r="K22" s="283">
        <f>H22+20</f>
        <v>45370</v>
      </c>
      <c r="L22" s="284">
        <f>H22+23</f>
        <v>45373</v>
      </c>
      <c r="M22" s="284">
        <f>H22+25</f>
        <v>45375</v>
      </c>
      <c r="N22" s="284" t="e">
        <f>M28H22+18</f>
        <v>#NAME?</v>
      </c>
      <c r="O22" s="282" t="s">
        <v>52</v>
      </c>
      <c r="P22" s="282" t="s">
        <v>52</v>
      </c>
      <c r="Q22" s="282" t="s">
        <v>52</v>
      </c>
      <c r="R22" s="282" t="s">
        <v>52</v>
      </c>
      <c r="S22" s="282" t="s">
        <v>52</v>
      </c>
      <c r="T22" s="282" t="s">
        <v>52</v>
      </c>
      <c r="U22" s="282" t="s">
        <v>52</v>
      </c>
      <c r="V22" s="282" t="s">
        <v>52</v>
      </c>
      <c r="W22" s="282" t="s">
        <v>52</v>
      </c>
      <c r="X22" s="282" t="s">
        <v>52</v>
      </c>
      <c r="Y22" s="285" t="s">
        <v>52</v>
      </c>
      <c r="Z22" s="286"/>
      <c r="AA22" s="130"/>
    </row>
    <row r="23" spans="1:27" s="260" customFormat="1" ht="15.75">
      <c r="A23" s="135"/>
      <c r="B23" s="136"/>
      <c r="C23" s="137"/>
      <c r="D23" s="138"/>
      <c r="E23" s="173"/>
      <c r="F23" s="267" t="s">
        <v>458</v>
      </c>
      <c r="G23" s="268" t="s">
        <v>421</v>
      </c>
      <c r="H23" s="269">
        <f t="shared" ref="H23:H27" si="1">H18+7</f>
        <v>45347</v>
      </c>
      <c r="I23" s="270" t="s">
        <v>52</v>
      </c>
      <c r="J23" s="270">
        <f>H23+15</f>
        <v>45362</v>
      </c>
      <c r="K23" s="271">
        <f>H23+25</f>
        <v>45372</v>
      </c>
      <c r="L23" s="270">
        <f>H23+22</f>
        <v>45369</v>
      </c>
      <c r="M23" s="270">
        <f>H23+19</f>
        <v>45366</v>
      </c>
      <c r="N23" s="270" t="s">
        <v>52</v>
      </c>
      <c r="O23" s="270">
        <f>H23+20</f>
        <v>45367</v>
      </c>
      <c r="P23" s="270" t="s">
        <v>52</v>
      </c>
      <c r="Q23" s="270" t="s">
        <v>52</v>
      </c>
      <c r="R23" s="270" t="s">
        <v>52</v>
      </c>
      <c r="S23" s="270" t="s">
        <v>52</v>
      </c>
      <c r="T23" s="270" t="s">
        <v>52</v>
      </c>
      <c r="U23" s="270" t="s">
        <v>52</v>
      </c>
      <c r="V23" s="270" t="s">
        <v>52</v>
      </c>
      <c r="W23" s="270" t="s">
        <v>52</v>
      </c>
      <c r="X23" s="270" t="s">
        <v>52</v>
      </c>
      <c r="Y23" s="183" t="s">
        <v>52</v>
      </c>
      <c r="Z23" s="130"/>
      <c r="AA23" s="130"/>
    </row>
    <row r="24" spans="1:27" s="435" customFormat="1" ht="18" customHeight="1">
      <c r="A24" s="147"/>
      <c r="B24" s="148"/>
      <c r="C24" s="149"/>
      <c r="D24" s="148"/>
      <c r="E24" s="155"/>
      <c r="F24" s="272" t="s">
        <v>465</v>
      </c>
      <c r="G24" s="273" t="s">
        <v>472</v>
      </c>
      <c r="H24" s="274">
        <f t="shared" si="1"/>
        <v>45352</v>
      </c>
      <c r="I24" s="277" t="s">
        <v>52</v>
      </c>
      <c r="J24" s="277" t="s">
        <v>52</v>
      </c>
      <c r="K24" s="290" t="s">
        <v>52</v>
      </c>
      <c r="L24" s="277" t="s">
        <v>52</v>
      </c>
      <c r="M24" s="277" t="s">
        <v>52</v>
      </c>
      <c r="N24" s="277" t="s">
        <v>52</v>
      </c>
      <c r="O24" s="277" t="s">
        <v>52</v>
      </c>
      <c r="P24" s="277">
        <f>H24+14</f>
        <v>45366</v>
      </c>
      <c r="Q24" s="277">
        <f>H24+16</f>
        <v>45368</v>
      </c>
      <c r="R24" s="277">
        <f>H24+21</f>
        <v>45373</v>
      </c>
      <c r="S24" s="277">
        <f>H24+22</f>
        <v>45374</v>
      </c>
      <c r="T24" s="277">
        <f>H24+24</f>
        <v>45376</v>
      </c>
      <c r="U24" s="277">
        <f>H24+26</f>
        <v>45378</v>
      </c>
      <c r="V24" s="277" t="s">
        <v>52</v>
      </c>
      <c r="W24" s="277" t="s">
        <v>52</v>
      </c>
      <c r="X24" s="277" t="s">
        <v>52</v>
      </c>
      <c r="Y24" s="278" t="s">
        <v>52</v>
      </c>
      <c r="Z24" s="130"/>
      <c r="AA24" s="130"/>
    </row>
    <row r="25" spans="1:27" s="260" customFormat="1" ht="15.75">
      <c r="A25" s="152" t="s">
        <v>55</v>
      </c>
      <c r="B25" s="153" t="s">
        <v>428</v>
      </c>
      <c r="C25" s="154">
        <v>45347</v>
      </c>
      <c r="D25" s="155" t="s">
        <v>422</v>
      </c>
      <c r="E25" s="155">
        <v>45349</v>
      </c>
      <c r="F25" s="409" t="s">
        <v>455</v>
      </c>
      <c r="G25" s="409" t="s">
        <v>456</v>
      </c>
      <c r="H25" s="406">
        <f>'NORTH EUROPE via SIN'!H27</f>
        <v>45355</v>
      </c>
      <c r="I25" s="407">
        <f>H25+15</f>
        <v>45370</v>
      </c>
      <c r="J25" s="407" t="s">
        <v>52</v>
      </c>
      <c r="K25" s="408" t="s">
        <v>52</v>
      </c>
      <c r="L25" s="407" t="s">
        <v>52</v>
      </c>
      <c r="M25" s="407" t="s">
        <v>52</v>
      </c>
      <c r="N25" s="407" t="s">
        <v>52</v>
      </c>
      <c r="O25" s="407" t="s">
        <v>52</v>
      </c>
      <c r="P25" s="407" t="s">
        <v>52</v>
      </c>
      <c r="Q25" s="407" t="s">
        <v>52</v>
      </c>
      <c r="R25" s="407" t="s">
        <v>52</v>
      </c>
      <c r="S25" s="407" t="s">
        <v>52</v>
      </c>
      <c r="T25" s="407" t="s">
        <v>52</v>
      </c>
      <c r="U25" s="407" t="s">
        <v>52</v>
      </c>
      <c r="V25" s="407" t="s">
        <v>52</v>
      </c>
      <c r="W25" s="407" t="s">
        <v>52</v>
      </c>
      <c r="X25" s="407" t="s">
        <v>52</v>
      </c>
      <c r="Y25" s="184" t="s">
        <v>52</v>
      </c>
      <c r="Z25" s="130"/>
      <c r="AA25" s="130"/>
    </row>
    <row r="26" spans="1:27" s="260" customFormat="1" ht="15.75">
      <c r="A26" s="162"/>
      <c r="B26" s="163"/>
      <c r="C26" s="164">
        <v>45284</v>
      </c>
      <c r="D26" s="165" t="s">
        <v>405</v>
      </c>
      <c r="E26" s="165">
        <v>45286</v>
      </c>
      <c r="F26" s="288" t="s">
        <v>413</v>
      </c>
      <c r="G26" s="289" t="s">
        <v>414</v>
      </c>
      <c r="H26" s="178">
        <f t="shared" si="1"/>
        <v>44950</v>
      </c>
      <c r="I26" s="294" t="s">
        <v>52</v>
      </c>
      <c r="J26" s="179">
        <f>H26+16</f>
        <v>44966</v>
      </c>
      <c r="K26" s="294" t="s">
        <v>52</v>
      </c>
      <c r="L26" s="294" t="s">
        <v>52</v>
      </c>
      <c r="M26" s="294" t="s">
        <v>52</v>
      </c>
      <c r="N26" s="294" t="s">
        <v>52</v>
      </c>
      <c r="O26" s="294" t="s">
        <v>52</v>
      </c>
      <c r="P26" s="294" t="s">
        <v>52</v>
      </c>
      <c r="Q26" s="294" t="s">
        <v>52</v>
      </c>
      <c r="R26" s="294" t="s">
        <v>52</v>
      </c>
      <c r="S26" s="294" t="s">
        <v>52</v>
      </c>
      <c r="T26" s="294" t="s">
        <v>52</v>
      </c>
      <c r="U26" s="294" t="s">
        <v>52</v>
      </c>
      <c r="V26" s="179">
        <f>H26+19</f>
        <v>44969</v>
      </c>
      <c r="W26" s="179">
        <f>H26+22</f>
        <v>44972</v>
      </c>
      <c r="X26" s="179">
        <f>H26+24</f>
        <v>44974</v>
      </c>
      <c r="Y26" s="184" t="s">
        <v>52</v>
      </c>
      <c r="Z26" s="130"/>
      <c r="AA26" s="130"/>
    </row>
    <row r="27" spans="1:27" s="435" customFormat="1" ht="18" customHeight="1">
      <c r="A27" s="380" t="s">
        <v>60</v>
      </c>
      <c r="B27" s="185" t="s">
        <v>429</v>
      </c>
      <c r="C27" s="381">
        <v>45348</v>
      </c>
      <c r="D27" s="182" t="s">
        <v>405</v>
      </c>
      <c r="E27" s="182">
        <v>45350</v>
      </c>
      <c r="F27" s="279" t="s">
        <v>411</v>
      </c>
      <c r="G27" s="280" t="s">
        <v>421</v>
      </c>
      <c r="H27" s="281">
        <f t="shared" si="1"/>
        <v>45357</v>
      </c>
      <c r="I27" s="282">
        <f>H27+15</f>
        <v>45372</v>
      </c>
      <c r="J27" s="282" t="s">
        <v>52</v>
      </c>
      <c r="K27" s="283">
        <f>H27+20</f>
        <v>45377</v>
      </c>
      <c r="L27" s="284">
        <f>H27+23</f>
        <v>45380</v>
      </c>
      <c r="M27" s="284">
        <f>H27+25</f>
        <v>45382</v>
      </c>
      <c r="N27" s="284">
        <f>H27+18</f>
        <v>45375</v>
      </c>
      <c r="O27" s="282" t="s">
        <v>52</v>
      </c>
      <c r="P27" s="282" t="s">
        <v>52</v>
      </c>
      <c r="Q27" s="282" t="s">
        <v>52</v>
      </c>
      <c r="R27" s="282" t="s">
        <v>52</v>
      </c>
      <c r="S27" s="282" t="s">
        <v>52</v>
      </c>
      <c r="T27" s="282" t="s">
        <v>52</v>
      </c>
      <c r="U27" s="282" t="s">
        <v>52</v>
      </c>
      <c r="V27" s="282" t="s">
        <v>52</v>
      </c>
      <c r="W27" s="282" t="s">
        <v>52</v>
      </c>
      <c r="X27" s="282" t="s">
        <v>52</v>
      </c>
      <c r="Y27" s="285" t="s">
        <v>52</v>
      </c>
      <c r="Z27" s="286"/>
      <c r="AA27" s="130"/>
    </row>
    <row r="28" spans="1:27" s="8" customFormat="1" ht="18">
      <c r="A28" s="202"/>
      <c r="B28" s="42"/>
      <c r="C28" s="211"/>
      <c r="F28" s="204"/>
      <c r="G28" s="295"/>
      <c r="H28" s="296"/>
      <c r="I28" s="296"/>
      <c r="J28" s="296"/>
      <c r="K28" s="296"/>
      <c r="O28" s="297"/>
      <c r="V28" s="298"/>
      <c r="W28" s="298"/>
      <c r="X28" s="298"/>
      <c r="Y28" s="298"/>
    </row>
    <row r="29" spans="1:27" s="8" customFormat="1" ht="17.25" customHeight="1">
      <c r="A29" s="195" t="s">
        <v>26</v>
      </c>
      <c r="B29" s="195"/>
      <c r="C29" s="196"/>
      <c r="D29" s="196"/>
      <c r="E29" s="197"/>
      <c r="F29" s="198"/>
      <c r="G29" s="199"/>
      <c r="H29" s="200"/>
    </row>
    <row r="30" spans="1:27" s="8" customFormat="1" ht="17.25" customHeight="1">
      <c r="A30" s="201" t="s">
        <v>61</v>
      </c>
      <c r="B30" s="202"/>
      <c r="C30" s="39"/>
      <c r="D30" s="39"/>
      <c r="E30" s="39"/>
      <c r="F30" s="198"/>
      <c r="G30" s="199"/>
      <c r="H30" s="200"/>
    </row>
    <row r="31" spans="1:27" s="8" customFormat="1" ht="17.25" customHeight="1">
      <c r="A31" s="203" t="s">
        <v>62</v>
      </c>
      <c r="B31" s="202"/>
      <c r="C31" s="39"/>
      <c r="D31" s="39"/>
      <c r="F31" s="204"/>
      <c r="G31" s="205"/>
      <c r="H31" s="200"/>
      <c r="I31" s="206"/>
    </row>
    <row r="32" spans="1:27" s="8" customFormat="1" ht="17.25" customHeight="1">
      <c r="A32" s="207" t="s">
        <v>63</v>
      </c>
      <c r="B32" s="202"/>
      <c r="C32" s="208"/>
      <c r="D32" s="208"/>
      <c r="F32" s="204"/>
      <c r="G32" s="205"/>
      <c r="H32" s="200"/>
      <c r="I32" s="209"/>
      <c r="J32" s="209"/>
      <c r="K32" s="210"/>
    </row>
    <row r="33" spans="1:16" s="8" customFormat="1" ht="17.25" customHeight="1">
      <c r="A33" s="202"/>
      <c r="B33" s="42"/>
      <c r="C33" s="211"/>
      <c r="D33" s="211"/>
      <c r="F33" s="212"/>
      <c r="G33" s="205"/>
      <c r="H33" s="200"/>
      <c r="I33" s="209"/>
      <c r="J33" s="209"/>
      <c r="K33" s="210"/>
    </row>
    <row r="34" spans="1:16" s="8" customFormat="1" ht="17.25" customHeight="1">
      <c r="A34" s="213" t="s">
        <v>64</v>
      </c>
      <c r="B34" s="214"/>
      <c r="C34" s="39"/>
      <c r="D34" s="39"/>
      <c r="F34" s="215"/>
      <c r="G34" s="216"/>
      <c r="H34" s="217"/>
      <c r="I34" s="209"/>
      <c r="J34" s="209"/>
      <c r="K34" s="210"/>
      <c r="P34" s="218"/>
    </row>
    <row r="35" spans="1:16" s="8" customFormat="1" ht="17.25" customHeight="1">
      <c r="A35" s="213" t="s">
        <v>65</v>
      </c>
      <c r="B35" s="35"/>
      <c r="C35" s="200"/>
      <c r="D35" s="200"/>
      <c r="E35" s="219"/>
      <c r="F35" s="220"/>
      <c r="G35" s="221"/>
      <c r="H35" s="200"/>
      <c r="I35" s="209"/>
      <c r="J35" s="209"/>
      <c r="K35" s="210"/>
    </row>
    <row r="36" spans="1:16" ht="15.75">
      <c r="A36" s="4"/>
      <c r="B36" s="4"/>
      <c r="C36" s="299"/>
      <c r="D36" s="299"/>
      <c r="E36" s="299"/>
      <c r="F36" s="300"/>
      <c r="G36" s="301"/>
      <c r="H36" s="302"/>
      <c r="I36" s="303"/>
      <c r="J36" s="304"/>
      <c r="K36" s="305"/>
    </row>
    <row r="37" spans="1:16" ht="15.75">
      <c r="A37" s="4"/>
      <c r="B37" s="4"/>
      <c r="C37" s="4"/>
      <c r="D37" s="4"/>
      <c r="E37" s="4"/>
      <c r="I37" s="303"/>
      <c r="J37" s="304"/>
      <c r="K37" s="305"/>
    </row>
    <row r="38" spans="1:16" ht="15.75">
      <c r="A38" s="4"/>
      <c r="B38" s="4"/>
      <c r="C38" s="4"/>
      <c r="D38" s="4"/>
      <c r="E38" s="4"/>
      <c r="H38" s="4"/>
      <c r="I38" s="306"/>
      <c r="J38" s="304"/>
      <c r="K38" s="305"/>
    </row>
    <row r="39" spans="1:16" ht="15.75">
      <c r="A39" s="4"/>
      <c r="B39" s="4"/>
      <c r="C39" s="4"/>
      <c r="D39" s="4"/>
      <c r="E39" s="4"/>
      <c r="H39" s="4"/>
      <c r="I39" s="306"/>
      <c r="J39" s="304"/>
      <c r="K39" s="305"/>
    </row>
    <row r="40" spans="1:16">
      <c r="A40" s="4"/>
      <c r="B40" s="4"/>
      <c r="C40" s="4"/>
      <c r="D40" s="4"/>
      <c r="E40" s="4"/>
      <c r="H40" s="4"/>
    </row>
    <row r="41" spans="1:16">
      <c r="A41" s="4"/>
      <c r="B41" s="4"/>
      <c r="C41" s="4"/>
      <c r="D41" s="4"/>
      <c r="E41" s="4"/>
      <c r="H41" s="4"/>
    </row>
    <row r="42" spans="1:16">
      <c r="A42" s="4"/>
      <c r="B42" s="4"/>
      <c r="C42" s="4"/>
      <c r="D42" s="4"/>
      <c r="E42" s="4"/>
      <c r="H42" s="4"/>
    </row>
    <row r="43" spans="1:16">
      <c r="A43" s="4"/>
      <c r="B43" s="4"/>
      <c r="C43" s="4"/>
      <c r="D43" s="4"/>
      <c r="E43" s="4"/>
    </row>
    <row r="46" spans="1:16" ht="15.75">
      <c r="B46" s="308"/>
      <c r="C46" s="4"/>
      <c r="D46" s="4"/>
    </row>
    <row r="47" spans="1:16" ht="15.75">
      <c r="B47" s="309"/>
      <c r="C47" s="4"/>
      <c r="D47" s="4"/>
      <c r="E47" s="310"/>
      <c r="F47" s="310"/>
    </row>
    <row r="48" spans="1:16" ht="15.75">
      <c r="B48" s="309"/>
      <c r="C48" s="4"/>
      <c r="D48" s="4"/>
    </row>
    <row r="49" spans="2:7" ht="15.75">
      <c r="B49" s="309"/>
      <c r="C49" s="4"/>
      <c r="D49" s="4"/>
    </row>
    <row r="50" spans="2:7" ht="15.75">
      <c r="B50" s="309"/>
      <c r="C50" s="4"/>
      <c r="D50" s="4"/>
    </row>
    <row r="51" spans="2:7" ht="15.75">
      <c r="B51" s="309"/>
    </row>
    <row r="52" spans="2:7" ht="15.75">
      <c r="B52" s="309"/>
    </row>
    <row r="53" spans="2:7" ht="15.75">
      <c r="B53" s="309"/>
    </row>
    <row r="54" spans="2:7" ht="15.75">
      <c r="B54" s="309"/>
      <c r="C54" s="311"/>
      <c r="D54" s="311"/>
      <c r="E54" s="310"/>
      <c r="F54" s="310"/>
      <c r="G54" s="312"/>
    </row>
    <row r="55" spans="2:7" ht="15.75">
      <c r="B55" s="309"/>
    </row>
    <row r="56" spans="2:7" ht="15.75">
      <c r="B56" s="309"/>
    </row>
    <row r="57" spans="2:7" ht="15.75">
      <c r="B57" s="309"/>
    </row>
    <row r="58" spans="2:7" ht="15.75">
      <c r="B58" s="309"/>
    </row>
    <row r="59" spans="2:7" ht="15.75">
      <c r="B59" s="309"/>
    </row>
    <row r="60" spans="2:7" ht="15.75">
      <c r="B60" s="309"/>
    </row>
    <row r="61" spans="2:7" ht="15.75">
      <c r="B61" s="309"/>
      <c r="C61" s="310"/>
      <c r="D61" s="310"/>
      <c r="E61" s="310"/>
    </row>
    <row r="62" spans="2:7" ht="15.75">
      <c r="B62" s="309"/>
    </row>
    <row r="63" spans="2:7" ht="15.75">
      <c r="B63" s="309"/>
    </row>
    <row r="64" spans="2:7" ht="15.75">
      <c r="B64" s="309"/>
    </row>
    <row r="65" spans="2:2" ht="15.75">
      <c r="B65" s="309"/>
    </row>
  </sheetData>
  <mergeCells count="7">
    <mergeCell ref="B1:Y1"/>
    <mergeCell ref="B2:Y2"/>
    <mergeCell ref="A6:B7"/>
    <mergeCell ref="C6:D6"/>
    <mergeCell ref="F6:G7"/>
    <mergeCell ref="H6:H7"/>
    <mergeCell ref="I6:Y6"/>
  </mergeCells>
  <conditionalFormatting sqref="T29:T35">
    <cfRule type="duplicateValues" dxfId="4" priority="5"/>
  </conditionalFormatting>
  <conditionalFormatting sqref="Z21">
    <cfRule type="duplicateValues" dxfId="3" priority="11"/>
  </conditionalFormatting>
  <conditionalFormatting sqref="Z26">
    <cfRule type="duplicateValues" dxfId="2" priority="6"/>
  </conditionalFormatting>
  <conditionalFormatting sqref="Z28 Z13:Z16 Z23 Z36:Z1048576 Z1:Z7 Z11 Z9 Z25 Z18:Z20">
    <cfRule type="duplicateValues" dxfId="1" priority="14"/>
  </conditionalFormatting>
  <conditionalFormatting sqref="Z24">
    <cfRule type="duplicateValues" dxfId="0" priority="1"/>
  </conditionalFormatting>
  <hyperlinks>
    <hyperlink ref="A4" location="MENU!A1" display="BACK TO MENU"/>
  </hyperlink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02"/>
  <sheetViews>
    <sheetView topLeftCell="A25" zoomScale="80" zoomScaleNormal="80" workbookViewId="0">
      <selection activeCell="K72" sqref="K72"/>
    </sheetView>
  </sheetViews>
  <sheetFormatPr defaultColWidth="10.28515625" defaultRowHeight="13.5"/>
  <cols>
    <col min="1" max="1" width="15.7109375" style="354" customWidth="1"/>
    <col min="2" max="2" width="21.7109375" style="354" bestFit="1" customWidth="1"/>
    <col min="3" max="3" width="15.7109375" style="354" customWidth="1"/>
    <col min="4" max="4" width="14.85546875" style="354" bestFit="1" customWidth="1"/>
    <col min="5" max="5" width="16.42578125" style="355" customWidth="1"/>
    <col min="6" max="6" width="16.85546875" style="354" customWidth="1"/>
    <col min="7" max="7" width="14.5703125" style="354" customWidth="1"/>
    <col min="8" max="8" width="16.42578125" style="354" customWidth="1"/>
    <col min="9" max="9" width="14.140625" style="354" bestFit="1" customWidth="1"/>
    <col min="10" max="10" width="14.85546875" style="329" bestFit="1" customWidth="1"/>
    <col min="11" max="11" width="75.140625" style="313" bestFit="1" customWidth="1"/>
    <col min="12" max="12" width="8.85546875" style="313" customWidth="1"/>
    <col min="13" max="16384" width="10.28515625" style="313"/>
  </cols>
  <sheetData>
    <row r="1" spans="1:12" s="414" customFormat="1" ht="15">
      <c r="A1" s="410" t="s">
        <v>85</v>
      </c>
      <c r="B1" s="411"/>
      <c r="C1" s="411"/>
      <c r="D1" s="411"/>
      <c r="E1" s="412"/>
      <c r="F1" s="411"/>
      <c r="G1" s="411"/>
      <c r="H1" s="411"/>
      <c r="I1" s="411"/>
      <c r="J1" s="411"/>
      <c r="K1" s="413" t="s">
        <v>86</v>
      </c>
    </row>
    <row r="2" spans="1:12" ht="15.75" customHeight="1" thickBot="1">
      <c r="A2" s="314" t="s">
        <v>87</v>
      </c>
      <c r="B2" s="315"/>
      <c r="C2" s="315"/>
      <c r="D2" s="315"/>
      <c r="E2" s="316"/>
      <c r="F2" s="315"/>
      <c r="G2" s="315"/>
      <c r="H2" s="315"/>
      <c r="I2" s="315"/>
      <c r="J2" s="240"/>
      <c r="K2" s="317"/>
      <c r="L2" s="317"/>
    </row>
    <row r="3" spans="1:12" ht="14.25">
      <c r="A3" s="318" t="s">
        <v>88</v>
      </c>
      <c r="B3" s="319"/>
      <c r="C3" s="319"/>
      <c r="D3" s="319"/>
      <c r="E3" s="320"/>
      <c r="F3" s="319"/>
      <c r="G3" s="319"/>
      <c r="H3" s="319"/>
      <c r="I3" s="319"/>
      <c r="J3" s="321"/>
      <c r="K3" s="322" t="s">
        <v>89</v>
      </c>
    </row>
    <row r="4" spans="1:12" ht="14.25">
      <c r="A4" s="323" t="s">
        <v>90</v>
      </c>
      <c r="B4" s="324" t="s">
        <v>91</v>
      </c>
      <c r="C4" s="325" t="s">
        <v>92</v>
      </c>
      <c r="D4" s="326" t="s">
        <v>93</v>
      </c>
      <c r="E4" s="324" t="s">
        <v>94</v>
      </c>
      <c r="F4" s="325" t="s">
        <v>95</v>
      </c>
      <c r="G4" s="325" t="s">
        <v>96</v>
      </c>
      <c r="H4" s="324" t="s">
        <v>97</v>
      </c>
      <c r="I4" s="326" t="s">
        <v>98</v>
      </c>
      <c r="J4" s="326" t="s">
        <v>99</v>
      </c>
      <c r="K4" s="327" t="s">
        <v>100</v>
      </c>
    </row>
    <row r="5" spans="1:12" s="329" customFormat="1" ht="15">
      <c r="A5" s="323"/>
      <c r="B5" s="326"/>
      <c r="C5" s="326"/>
      <c r="D5" s="326"/>
      <c r="E5" s="324"/>
      <c r="F5" s="326"/>
      <c r="G5" s="326"/>
      <c r="H5" s="326"/>
      <c r="I5" s="326"/>
      <c r="J5" s="326"/>
      <c r="K5" s="328" t="s">
        <v>101</v>
      </c>
    </row>
    <row r="6" spans="1:12" s="332" customFormat="1" ht="14.25">
      <c r="A6" s="330"/>
      <c r="B6" s="324"/>
      <c r="C6" s="330" t="s">
        <v>102</v>
      </c>
      <c r="D6" s="324"/>
      <c r="E6" s="330"/>
      <c r="F6" s="330" t="s">
        <v>102</v>
      </c>
      <c r="G6" s="330" t="s">
        <v>102</v>
      </c>
      <c r="H6" s="331"/>
      <c r="I6" s="324"/>
      <c r="J6" s="324" t="s">
        <v>103</v>
      </c>
      <c r="K6" s="324" t="s">
        <v>104</v>
      </c>
    </row>
    <row r="7" spans="1:12" s="332" customFormat="1" ht="14.25">
      <c r="A7" s="330" t="s">
        <v>105</v>
      </c>
      <c r="B7" s="324" t="s">
        <v>103</v>
      </c>
      <c r="C7" s="324" t="s">
        <v>103</v>
      </c>
      <c r="D7" s="324" t="s">
        <v>103</v>
      </c>
      <c r="E7" s="324"/>
      <c r="F7" s="324" t="s">
        <v>103</v>
      </c>
      <c r="G7" s="324" t="s">
        <v>103</v>
      </c>
      <c r="H7" s="331"/>
      <c r="I7" s="324" t="s">
        <v>103</v>
      </c>
      <c r="J7" s="324" t="s">
        <v>103</v>
      </c>
      <c r="K7" s="324" t="s">
        <v>106</v>
      </c>
      <c r="L7" s="333"/>
    </row>
    <row r="8" spans="1:12" s="332" customFormat="1" ht="14.25">
      <c r="A8" s="334"/>
      <c r="B8" s="324" t="s">
        <v>107</v>
      </c>
      <c r="C8" s="324" t="s">
        <v>107</v>
      </c>
      <c r="D8" s="324" t="s">
        <v>107</v>
      </c>
      <c r="E8" s="324" t="s">
        <v>107</v>
      </c>
      <c r="F8" s="324" t="s">
        <v>107</v>
      </c>
      <c r="G8" s="324" t="s">
        <v>107</v>
      </c>
      <c r="H8" s="324" t="s">
        <v>107</v>
      </c>
      <c r="I8" s="324" t="s">
        <v>107</v>
      </c>
      <c r="J8" s="324" t="s">
        <v>107</v>
      </c>
      <c r="K8" s="324" t="s">
        <v>108</v>
      </c>
    </row>
    <row r="9" spans="1:12" s="332" customFormat="1" ht="14.25">
      <c r="A9" s="334" t="s">
        <v>109</v>
      </c>
      <c r="B9" s="324"/>
      <c r="C9" s="324"/>
      <c r="D9" s="324"/>
      <c r="E9" s="324"/>
      <c r="F9" s="334" t="s">
        <v>109</v>
      </c>
      <c r="G9" s="324"/>
      <c r="H9" s="324"/>
      <c r="I9" s="324"/>
      <c r="J9" s="324"/>
      <c r="K9" s="324" t="s">
        <v>108</v>
      </c>
    </row>
    <row r="10" spans="1:12" s="332" customFormat="1" ht="14.25">
      <c r="A10" s="335"/>
      <c r="B10" s="324" t="s">
        <v>107</v>
      </c>
      <c r="C10" s="324" t="s">
        <v>107</v>
      </c>
      <c r="D10" s="324" t="s">
        <v>107</v>
      </c>
      <c r="E10" s="324" t="s">
        <v>107</v>
      </c>
      <c r="F10" s="324" t="s">
        <v>107</v>
      </c>
      <c r="G10" s="324" t="s">
        <v>107</v>
      </c>
      <c r="H10" s="324" t="s">
        <v>107</v>
      </c>
      <c r="I10" s="324" t="s">
        <v>107</v>
      </c>
      <c r="J10" s="324" t="s">
        <v>107</v>
      </c>
      <c r="K10" s="324" t="s">
        <v>110</v>
      </c>
    </row>
    <row r="11" spans="1:12" s="332" customFormat="1" ht="14.25">
      <c r="A11" s="335"/>
      <c r="B11" s="324" t="s">
        <v>107</v>
      </c>
      <c r="C11" s="324" t="s">
        <v>107</v>
      </c>
      <c r="D11" s="324" t="s">
        <v>107</v>
      </c>
      <c r="E11" s="324" t="s">
        <v>107</v>
      </c>
      <c r="F11" s="324" t="s">
        <v>107</v>
      </c>
      <c r="G11" s="324" t="s">
        <v>107</v>
      </c>
      <c r="H11" s="324" t="s">
        <v>107</v>
      </c>
      <c r="I11" s="324" t="s">
        <v>107</v>
      </c>
      <c r="J11" s="324" t="s">
        <v>107</v>
      </c>
      <c r="K11" s="324" t="s">
        <v>111</v>
      </c>
    </row>
    <row r="12" spans="1:12" s="332" customFormat="1" ht="15">
      <c r="A12" s="335"/>
      <c r="B12" s="324"/>
      <c r="C12" s="324"/>
      <c r="D12" s="324"/>
      <c r="E12" s="324"/>
      <c r="F12" s="324"/>
      <c r="G12" s="324"/>
      <c r="H12" s="324"/>
      <c r="I12" s="324"/>
      <c r="J12" s="324"/>
      <c r="K12" s="336" t="s">
        <v>112</v>
      </c>
    </row>
    <row r="13" spans="1:12" s="332" customFormat="1" ht="14.25">
      <c r="A13" s="335"/>
      <c r="B13" s="324" t="s">
        <v>107</v>
      </c>
      <c r="C13" s="324" t="s">
        <v>107</v>
      </c>
      <c r="D13" s="324" t="s">
        <v>107</v>
      </c>
      <c r="E13" s="324" t="s">
        <v>107</v>
      </c>
      <c r="F13" s="324" t="s">
        <v>107</v>
      </c>
      <c r="G13" s="324" t="s">
        <v>107</v>
      </c>
      <c r="H13" s="324" t="s">
        <v>107</v>
      </c>
      <c r="I13" s="324" t="s">
        <v>107</v>
      </c>
      <c r="J13" s="324" t="s">
        <v>107</v>
      </c>
      <c r="K13" s="324" t="s">
        <v>113</v>
      </c>
    </row>
    <row r="14" spans="1:12" s="332" customFormat="1" ht="14.25">
      <c r="A14" s="335"/>
      <c r="B14" s="324" t="s">
        <v>107</v>
      </c>
      <c r="C14" s="324" t="s">
        <v>107</v>
      </c>
      <c r="D14" s="324" t="s">
        <v>107</v>
      </c>
      <c r="E14" s="324" t="s">
        <v>107</v>
      </c>
      <c r="F14" s="324" t="s">
        <v>107</v>
      </c>
      <c r="G14" s="324" t="s">
        <v>107</v>
      </c>
      <c r="H14" s="324" t="s">
        <v>107</v>
      </c>
      <c r="I14" s="324" t="s">
        <v>107</v>
      </c>
      <c r="J14" s="324" t="s">
        <v>107</v>
      </c>
      <c r="K14" s="324" t="s">
        <v>114</v>
      </c>
    </row>
    <row r="15" spans="1:12" s="332" customFormat="1" ht="14.25">
      <c r="A15" s="335"/>
      <c r="B15" s="324" t="s">
        <v>107</v>
      </c>
      <c r="C15" s="324" t="s">
        <v>107</v>
      </c>
      <c r="D15" s="324" t="s">
        <v>107</v>
      </c>
      <c r="E15" s="324" t="s">
        <v>107</v>
      </c>
      <c r="F15" s="324" t="s">
        <v>107</v>
      </c>
      <c r="G15" s="324" t="s">
        <v>107</v>
      </c>
      <c r="H15" s="324" t="s">
        <v>107</v>
      </c>
      <c r="I15" s="324" t="s">
        <v>107</v>
      </c>
      <c r="J15" s="324" t="s">
        <v>107</v>
      </c>
      <c r="K15" s="324" t="s">
        <v>115</v>
      </c>
    </row>
    <row r="16" spans="1:12" s="332" customFormat="1" ht="15">
      <c r="A16" s="335"/>
      <c r="B16" s="324"/>
      <c r="C16" s="324"/>
      <c r="D16" s="324"/>
      <c r="E16" s="324"/>
      <c r="F16" s="324"/>
      <c r="G16" s="324"/>
      <c r="H16" s="324"/>
      <c r="I16" s="324"/>
      <c r="J16" s="324"/>
      <c r="K16" s="336" t="s">
        <v>116</v>
      </c>
    </row>
    <row r="17" spans="1:12" s="332" customFormat="1" ht="14.25">
      <c r="A17" s="330"/>
      <c r="B17" s="324" t="s">
        <v>117</v>
      </c>
      <c r="C17" s="324" t="s">
        <v>118</v>
      </c>
      <c r="D17" s="324" t="s">
        <v>118</v>
      </c>
      <c r="E17" s="324"/>
      <c r="F17" s="324" t="s">
        <v>118</v>
      </c>
      <c r="G17" s="324" t="s">
        <v>118</v>
      </c>
      <c r="H17" s="324" t="s">
        <v>119</v>
      </c>
      <c r="I17" s="324" t="s">
        <v>120</v>
      </c>
      <c r="J17" s="324" t="s">
        <v>120</v>
      </c>
      <c r="K17" s="324" t="s">
        <v>121</v>
      </c>
    </row>
    <row r="18" spans="1:12" s="332" customFormat="1" ht="14.25">
      <c r="A18" s="335"/>
      <c r="B18" s="324" t="s">
        <v>117</v>
      </c>
      <c r="C18" s="324" t="s">
        <v>118</v>
      </c>
      <c r="D18" s="324" t="s">
        <v>118</v>
      </c>
      <c r="E18" s="324"/>
      <c r="F18" s="324" t="s">
        <v>118</v>
      </c>
      <c r="G18" s="324" t="s">
        <v>118</v>
      </c>
      <c r="H18" s="324" t="s">
        <v>119</v>
      </c>
      <c r="I18" s="324" t="s">
        <v>103</v>
      </c>
      <c r="J18" s="324" t="s">
        <v>120</v>
      </c>
      <c r="K18" s="324" t="s">
        <v>122</v>
      </c>
    </row>
    <row r="19" spans="1:12" s="332" customFormat="1" ht="14.25">
      <c r="A19" s="330"/>
      <c r="B19" s="324" t="s">
        <v>103</v>
      </c>
      <c r="C19" s="324" t="s">
        <v>117</v>
      </c>
      <c r="D19" s="324" t="s">
        <v>103</v>
      </c>
      <c r="E19" s="324"/>
      <c r="F19" s="324" t="s">
        <v>117</v>
      </c>
      <c r="G19" s="324" t="s">
        <v>118</v>
      </c>
      <c r="H19" s="324" t="s">
        <v>119</v>
      </c>
      <c r="I19" s="324" t="s">
        <v>103</v>
      </c>
      <c r="J19" s="324" t="s">
        <v>120</v>
      </c>
      <c r="K19" s="324" t="s">
        <v>123</v>
      </c>
    </row>
    <row r="20" spans="1:12" s="332" customFormat="1" ht="14.25">
      <c r="A20" s="330"/>
      <c r="B20" s="324" t="s">
        <v>103</v>
      </c>
      <c r="C20" s="324" t="s">
        <v>103</v>
      </c>
      <c r="D20" s="324" t="s">
        <v>103</v>
      </c>
      <c r="E20" s="324"/>
      <c r="F20" s="324" t="s">
        <v>103</v>
      </c>
      <c r="G20" s="324" t="s">
        <v>118</v>
      </c>
      <c r="H20" s="324" t="s">
        <v>119</v>
      </c>
      <c r="I20" s="324" t="s">
        <v>120</v>
      </c>
      <c r="J20" s="324" t="s">
        <v>120</v>
      </c>
      <c r="K20" s="324" t="s">
        <v>124</v>
      </c>
    </row>
    <row r="21" spans="1:12" s="332" customFormat="1" ht="15">
      <c r="A21" s="330"/>
      <c r="B21" s="324"/>
      <c r="C21" s="324"/>
      <c r="D21" s="324"/>
      <c r="E21" s="324"/>
      <c r="F21" s="324"/>
      <c r="G21" s="324"/>
      <c r="H21" s="324"/>
      <c r="I21" s="324"/>
      <c r="J21" s="324"/>
      <c r="K21" s="336"/>
    </row>
    <row r="22" spans="1:12" s="332" customFormat="1" ht="14.25">
      <c r="A22" s="330"/>
      <c r="B22" s="324" t="s">
        <v>117</v>
      </c>
      <c r="C22" s="324" t="s">
        <v>118</v>
      </c>
      <c r="D22" s="324" t="s">
        <v>118</v>
      </c>
      <c r="E22" s="324"/>
      <c r="F22" s="324" t="s">
        <v>118</v>
      </c>
      <c r="G22" s="324" t="s">
        <v>118</v>
      </c>
      <c r="H22" s="324" t="s">
        <v>119</v>
      </c>
      <c r="I22" s="324" t="s">
        <v>120</v>
      </c>
      <c r="J22" s="324" t="s">
        <v>120</v>
      </c>
      <c r="K22" s="324" t="s">
        <v>125</v>
      </c>
    </row>
    <row r="23" spans="1:12" s="332" customFormat="1" ht="14.25">
      <c r="A23" s="335"/>
      <c r="B23" s="324" t="s">
        <v>117</v>
      </c>
      <c r="C23" s="324" t="s">
        <v>118</v>
      </c>
      <c r="D23" s="324" t="s">
        <v>118</v>
      </c>
      <c r="E23" s="324"/>
      <c r="F23" s="324" t="s">
        <v>118</v>
      </c>
      <c r="G23" s="324" t="s">
        <v>118</v>
      </c>
      <c r="H23" s="324" t="s">
        <v>119</v>
      </c>
      <c r="I23" s="324" t="s">
        <v>103</v>
      </c>
      <c r="J23" s="324" t="s">
        <v>120</v>
      </c>
      <c r="K23" s="324" t="s">
        <v>126</v>
      </c>
    </row>
    <row r="24" spans="1:12" s="332" customFormat="1" ht="14.25">
      <c r="A24" s="330"/>
      <c r="B24" s="324" t="s">
        <v>103</v>
      </c>
      <c r="C24" s="324" t="s">
        <v>117</v>
      </c>
      <c r="D24" s="324" t="s">
        <v>103</v>
      </c>
      <c r="E24" s="324"/>
      <c r="F24" s="324" t="s">
        <v>117</v>
      </c>
      <c r="G24" s="324" t="s">
        <v>118</v>
      </c>
      <c r="H24" s="324" t="s">
        <v>119</v>
      </c>
      <c r="I24" s="324" t="s">
        <v>103</v>
      </c>
      <c r="J24" s="324" t="s">
        <v>120</v>
      </c>
      <c r="K24" s="324" t="s">
        <v>127</v>
      </c>
    </row>
    <row r="25" spans="1:12" s="332" customFormat="1" ht="14.25">
      <c r="A25" s="330"/>
      <c r="B25" s="324" t="s">
        <v>103</v>
      </c>
      <c r="C25" s="324" t="s">
        <v>103</v>
      </c>
      <c r="D25" s="324" t="s">
        <v>103</v>
      </c>
      <c r="E25" s="324"/>
      <c r="F25" s="324" t="s">
        <v>103</v>
      </c>
      <c r="G25" s="324" t="s">
        <v>118</v>
      </c>
      <c r="H25" s="324" t="s">
        <v>119</v>
      </c>
      <c r="I25" s="324" t="s">
        <v>120</v>
      </c>
      <c r="J25" s="324" t="s">
        <v>120</v>
      </c>
      <c r="K25" s="324" t="s">
        <v>128</v>
      </c>
    </row>
    <row r="26" spans="1:12" s="332" customFormat="1" ht="14.25">
      <c r="A26" s="330"/>
      <c r="B26" s="324"/>
      <c r="C26" s="324"/>
      <c r="D26" s="324"/>
      <c r="E26" s="324"/>
      <c r="F26" s="324"/>
      <c r="G26" s="324"/>
      <c r="H26" s="324"/>
      <c r="I26" s="324"/>
      <c r="J26" s="324"/>
      <c r="K26" s="324"/>
    </row>
    <row r="27" spans="1:12" s="332" customFormat="1" ht="15">
      <c r="A27" s="335"/>
      <c r="B27" s="324"/>
      <c r="C27" s="324"/>
      <c r="D27" s="324"/>
      <c r="E27" s="324"/>
      <c r="F27" s="324"/>
      <c r="G27" s="324"/>
      <c r="H27" s="324"/>
      <c r="I27" s="324"/>
      <c r="J27" s="324"/>
      <c r="K27" s="336" t="s">
        <v>129</v>
      </c>
    </row>
    <row r="28" spans="1:12" s="332" customFormat="1" ht="14.25">
      <c r="A28" s="330"/>
      <c r="B28" s="324" t="s">
        <v>103</v>
      </c>
      <c r="C28" s="324" t="s">
        <v>117</v>
      </c>
      <c r="D28" s="324" t="s">
        <v>103</v>
      </c>
      <c r="E28" s="324"/>
      <c r="F28" s="324" t="s">
        <v>117</v>
      </c>
      <c r="G28" s="324" t="s">
        <v>117</v>
      </c>
      <c r="H28" s="324"/>
      <c r="I28" s="324" t="s">
        <v>103</v>
      </c>
      <c r="J28" s="324" t="s">
        <v>103</v>
      </c>
      <c r="K28" s="324" t="s">
        <v>130</v>
      </c>
    </row>
    <row r="29" spans="1:12" s="332" customFormat="1" ht="14.25">
      <c r="A29" s="330"/>
      <c r="B29" s="324" t="s">
        <v>103</v>
      </c>
      <c r="C29" s="324" t="s">
        <v>117</v>
      </c>
      <c r="D29" s="324" t="s">
        <v>103</v>
      </c>
      <c r="E29" s="324"/>
      <c r="F29" s="324" t="s">
        <v>117</v>
      </c>
      <c r="G29" s="324" t="s">
        <v>117</v>
      </c>
      <c r="H29" s="324"/>
      <c r="I29" s="324" t="s">
        <v>103</v>
      </c>
      <c r="J29" s="324" t="s">
        <v>103</v>
      </c>
      <c r="K29" s="324" t="s">
        <v>131</v>
      </c>
    </row>
    <row r="30" spans="1:12" s="332" customFormat="1" ht="14.25">
      <c r="A30" s="330"/>
      <c r="B30" s="324" t="s">
        <v>103</v>
      </c>
      <c r="C30" s="324" t="s">
        <v>117</v>
      </c>
      <c r="D30" s="324" t="s">
        <v>103</v>
      </c>
      <c r="E30" s="324"/>
      <c r="F30" s="324" t="s">
        <v>117</v>
      </c>
      <c r="G30" s="324" t="s">
        <v>117</v>
      </c>
      <c r="H30" s="324"/>
      <c r="I30" s="324" t="s">
        <v>103</v>
      </c>
      <c r="J30" s="324" t="s">
        <v>103</v>
      </c>
      <c r="K30" s="324" t="s">
        <v>132</v>
      </c>
    </row>
    <row r="31" spans="1:12" s="332" customFormat="1" ht="14.25">
      <c r="A31" s="337"/>
      <c r="B31" s="338" t="s">
        <v>103</v>
      </c>
      <c r="C31" s="338" t="s">
        <v>117</v>
      </c>
      <c r="D31" s="338" t="s">
        <v>103</v>
      </c>
      <c r="E31" s="338"/>
      <c r="F31" s="338" t="s">
        <v>117</v>
      </c>
      <c r="G31" s="338" t="s">
        <v>117</v>
      </c>
      <c r="H31" s="338"/>
      <c r="I31" s="338" t="s">
        <v>103</v>
      </c>
      <c r="J31" s="338" t="s">
        <v>103</v>
      </c>
      <c r="K31" s="338" t="s">
        <v>133</v>
      </c>
    </row>
    <row r="32" spans="1:12" s="339" customFormat="1" ht="14.25">
      <c r="A32" s="331"/>
      <c r="B32" s="324" t="s">
        <v>120</v>
      </c>
      <c r="C32" s="324" t="s">
        <v>134</v>
      </c>
      <c r="D32" s="324" t="s">
        <v>103</v>
      </c>
      <c r="E32" s="324"/>
      <c r="F32" s="324" t="s">
        <v>117</v>
      </c>
      <c r="G32" s="324" t="s">
        <v>117</v>
      </c>
      <c r="H32" s="324"/>
      <c r="I32" s="324" t="s">
        <v>103</v>
      </c>
      <c r="J32" s="324" t="s">
        <v>103</v>
      </c>
      <c r="K32" s="324" t="s">
        <v>135</v>
      </c>
      <c r="L32" s="332"/>
    </row>
    <row r="33" spans="1:11" s="332" customFormat="1" ht="15">
      <c r="A33" s="340"/>
      <c r="B33" s="341"/>
      <c r="C33" s="341"/>
      <c r="D33" s="341"/>
      <c r="E33" s="341"/>
      <c r="F33" s="341"/>
      <c r="G33" s="341"/>
      <c r="H33" s="341"/>
      <c r="I33" s="341"/>
      <c r="J33" s="341"/>
      <c r="K33" s="342" t="s">
        <v>136</v>
      </c>
    </row>
    <row r="34" spans="1:11" s="332" customFormat="1" ht="14.25">
      <c r="A34" s="335"/>
      <c r="B34" s="324" t="s">
        <v>119</v>
      </c>
      <c r="C34" s="324" t="s">
        <v>107</v>
      </c>
      <c r="D34" s="324" t="s">
        <v>107</v>
      </c>
      <c r="E34" s="324" t="s">
        <v>119</v>
      </c>
      <c r="F34" s="324" t="s">
        <v>107</v>
      </c>
      <c r="G34" s="324" t="s">
        <v>107</v>
      </c>
      <c r="H34" s="324" t="s">
        <v>119</v>
      </c>
      <c r="I34" s="324" t="s">
        <v>107</v>
      </c>
      <c r="J34" s="324" t="s">
        <v>107</v>
      </c>
      <c r="K34" s="324" t="s">
        <v>137</v>
      </c>
    </row>
    <row r="35" spans="1:11" s="332" customFormat="1" ht="14.25">
      <c r="A35" s="335"/>
      <c r="B35" s="324" t="s">
        <v>103</v>
      </c>
      <c r="C35" s="324" t="s">
        <v>107</v>
      </c>
      <c r="D35" s="324" t="s">
        <v>107</v>
      </c>
      <c r="E35" s="324" t="s">
        <v>119</v>
      </c>
      <c r="F35" s="324" t="s">
        <v>138</v>
      </c>
      <c r="G35" s="324" t="s">
        <v>107</v>
      </c>
      <c r="H35" s="324" t="s">
        <v>119</v>
      </c>
      <c r="I35" s="324" t="s">
        <v>138</v>
      </c>
      <c r="J35" s="324" t="s">
        <v>103</v>
      </c>
      <c r="K35" s="324" t="s">
        <v>139</v>
      </c>
    </row>
    <row r="36" spans="1:11" s="332" customFormat="1" ht="14.25">
      <c r="A36" s="335"/>
      <c r="B36" s="324" t="s">
        <v>103</v>
      </c>
      <c r="C36" s="324" t="s">
        <v>107</v>
      </c>
      <c r="D36" s="324" t="s">
        <v>107</v>
      </c>
      <c r="E36" s="324" t="s">
        <v>119</v>
      </c>
      <c r="F36" s="324" t="s">
        <v>107</v>
      </c>
      <c r="G36" s="324" t="s">
        <v>107</v>
      </c>
      <c r="H36" s="324" t="s">
        <v>119</v>
      </c>
      <c r="I36" s="324" t="s">
        <v>138</v>
      </c>
      <c r="J36" s="324" t="s">
        <v>103</v>
      </c>
      <c r="K36" s="324" t="s">
        <v>140</v>
      </c>
    </row>
    <row r="37" spans="1:11" s="332" customFormat="1" ht="14.25">
      <c r="A37" s="335"/>
      <c r="B37" s="324" t="s">
        <v>103</v>
      </c>
      <c r="C37" s="324" t="s">
        <v>107</v>
      </c>
      <c r="D37" s="324" t="s">
        <v>107</v>
      </c>
      <c r="E37" s="324" t="s">
        <v>119</v>
      </c>
      <c r="F37" s="324" t="s">
        <v>107</v>
      </c>
      <c r="G37" s="324" t="s">
        <v>107</v>
      </c>
      <c r="H37" s="324" t="s">
        <v>119</v>
      </c>
      <c r="I37" s="324" t="s">
        <v>138</v>
      </c>
      <c r="J37" s="324" t="s">
        <v>103</v>
      </c>
      <c r="K37" s="324" t="s">
        <v>141</v>
      </c>
    </row>
    <row r="38" spans="1:11" s="332" customFormat="1" ht="14.25">
      <c r="A38" s="335"/>
      <c r="B38" s="324" t="s">
        <v>107</v>
      </c>
      <c r="C38" s="324" t="s">
        <v>107</v>
      </c>
      <c r="D38" s="324" t="s">
        <v>107</v>
      </c>
      <c r="E38" s="324" t="s">
        <v>119</v>
      </c>
      <c r="F38" s="324" t="s">
        <v>107</v>
      </c>
      <c r="G38" s="324" t="s">
        <v>107</v>
      </c>
      <c r="H38" s="324" t="s">
        <v>107</v>
      </c>
      <c r="I38" s="324" t="s">
        <v>107</v>
      </c>
      <c r="J38" s="324" t="s">
        <v>107</v>
      </c>
      <c r="K38" s="324" t="s">
        <v>142</v>
      </c>
    </row>
    <row r="39" spans="1:11" s="332" customFormat="1" ht="14.25">
      <c r="A39" s="335"/>
      <c r="B39" s="324" t="s">
        <v>103</v>
      </c>
      <c r="C39" s="324" t="s">
        <v>107</v>
      </c>
      <c r="D39" s="324" t="s">
        <v>107</v>
      </c>
      <c r="E39" s="324" t="s">
        <v>119</v>
      </c>
      <c r="F39" s="324" t="s">
        <v>107</v>
      </c>
      <c r="G39" s="324" t="s">
        <v>107</v>
      </c>
      <c r="H39" s="324" t="s">
        <v>119</v>
      </c>
      <c r="I39" s="324" t="s">
        <v>138</v>
      </c>
      <c r="J39" s="324" t="s">
        <v>103</v>
      </c>
      <c r="K39" s="324" t="s">
        <v>143</v>
      </c>
    </row>
    <row r="40" spans="1:11" s="332" customFormat="1" ht="14.25">
      <c r="A40" s="335"/>
      <c r="B40" s="324" t="s">
        <v>103</v>
      </c>
      <c r="C40" s="324" t="s">
        <v>107</v>
      </c>
      <c r="D40" s="324" t="s">
        <v>107</v>
      </c>
      <c r="E40" s="324"/>
      <c r="F40" s="324" t="s">
        <v>107</v>
      </c>
      <c r="G40" s="324" t="s">
        <v>107</v>
      </c>
      <c r="H40" s="324" t="s">
        <v>107</v>
      </c>
      <c r="I40" s="324" t="s">
        <v>138</v>
      </c>
      <c r="J40" s="324" t="s">
        <v>103</v>
      </c>
      <c r="K40" s="324" t="s">
        <v>144</v>
      </c>
    </row>
    <row r="41" spans="1:11" s="332" customFormat="1" ht="14.25">
      <c r="A41" s="335"/>
      <c r="B41" s="324" t="s">
        <v>103</v>
      </c>
      <c r="C41" s="324" t="s">
        <v>107</v>
      </c>
      <c r="D41" s="324" t="s">
        <v>107</v>
      </c>
      <c r="E41" s="324" t="s">
        <v>107</v>
      </c>
      <c r="F41" s="324" t="s">
        <v>107</v>
      </c>
      <c r="G41" s="324" t="s">
        <v>107</v>
      </c>
      <c r="H41" s="324" t="s">
        <v>107</v>
      </c>
      <c r="I41" s="324" t="s">
        <v>138</v>
      </c>
      <c r="J41" s="324" t="s">
        <v>103</v>
      </c>
      <c r="K41" s="324" t="s">
        <v>145</v>
      </c>
    </row>
    <row r="42" spans="1:11" s="332" customFormat="1" ht="14.25">
      <c r="A42" s="335"/>
      <c r="B42" s="324" t="s">
        <v>107</v>
      </c>
      <c r="C42" s="324" t="s">
        <v>107</v>
      </c>
      <c r="D42" s="324" t="s">
        <v>107</v>
      </c>
      <c r="E42" s="324" t="s">
        <v>119</v>
      </c>
      <c r="F42" s="324" t="s">
        <v>107</v>
      </c>
      <c r="G42" s="324" t="s">
        <v>107</v>
      </c>
      <c r="H42" s="324" t="s">
        <v>107</v>
      </c>
      <c r="I42" s="324" t="s">
        <v>107</v>
      </c>
      <c r="J42" s="324" t="s">
        <v>107</v>
      </c>
      <c r="K42" s="324" t="s">
        <v>146</v>
      </c>
    </row>
    <row r="43" spans="1:11" s="332" customFormat="1" ht="14.25">
      <c r="A43" s="335"/>
      <c r="B43" s="324" t="s">
        <v>103</v>
      </c>
      <c r="C43" s="324" t="s">
        <v>107</v>
      </c>
      <c r="D43" s="324" t="s">
        <v>107</v>
      </c>
      <c r="E43" s="324" t="s">
        <v>138</v>
      </c>
      <c r="F43" s="324" t="s">
        <v>107</v>
      </c>
      <c r="G43" s="324" t="s">
        <v>107</v>
      </c>
      <c r="H43" s="324" t="s">
        <v>138</v>
      </c>
      <c r="I43" s="324" t="s">
        <v>138</v>
      </c>
      <c r="J43" s="324" t="s">
        <v>103</v>
      </c>
      <c r="K43" s="324" t="s">
        <v>147</v>
      </c>
    </row>
    <row r="44" spans="1:11" s="332" customFormat="1" ht="14.25">
      <c r="A44" s="335"/>
      <c r="B44" s="324" t="s">
        <v>107</v>
      </c>
      <c r="C44" s="324" t="s">
        <v>107</v>
      </c>
      <c r="D44" s="324" t="s">
        <v>107</v>
      </c>
      <c r="E44" s="324" t="s">
        <v>107</v>
      </c>
      <c r="F44" s="324" t="s">
        <v>107</v>
      </c>
      <c r="G44" s="324" t="s">
        <v>107</v>
      </c>
      <c r="H44" s="324" t="s">
        <v>107</v>
      </c>
      <c r="I44" s="324" t="s">
        <v>107</v>
      </c>
      <c r="J44" s="324" t="s">
        <v>107</v>
      </c>
      <c r="K44" s="324" t="s">
        <v>148</v>
      </c>
    </row>
    <row r="45" spans="1:11" s="332" customFormat="1" ht="14.25">
      <c r="A45" s="335"/>
      <c r="B45" s="324" t="s">
        <v>103</v>
      </c>
      <c r="C45" s="324" t="s">
        <v>107</v>
      </c>
      <c r="D45" s="324" t="s">
        <v>107</v>
      </c>
      <c r="E45" s="324" t="s">
        <v>107</v>
      </c>
      <c r="F45" s="324" t="s">
        <v>107</v>
      </c>
      <c r="G45" s="324" t="s">
        <v>107</v>
      </c>
      <c r="H45" s="324" t="s">
        <v>107</v>
      </c>
      <c r="I45" s="324" t="s">
        <v>138</v>
      </c>
      <c r="J45" s="324" t="s">
        <v>103</v>
      </c>
      <c r="K45" s="324" t="s">
        <v>149</v>
      </c>
    </row>
    <row r="46" spans="1:11" s="332" customFormat="1" ht="14.25">
      <c r="A46" s="335"/>
      <c r="B46" s="324" t="s">
        <v>107</v>
      </c>
      <c r="C46" s="324" t="s">
        <v>107</v>
      </c>
      <c r="D46" s="324" t="s">
        <v>107</v>
      </c>
      <c r="E46" s="324" t="s">
        <v>107</v>
      </c>
      <c r="F46" s="324" t="s">
        <v>107</v>
      </c>
      <c r="G46" s="324" t="s">
        <v>107</v>
      </c>
      <c r="H46" s="324" t="s">
        <v>107</v>
      </c>
      <c r="I46" s="324" t="s">
        <v>107</v>
      </c>
      <c r="J46" s="324" t="s">
        <v>107</v>
      </c>
      <c r="K46" s="324" t="s">
        <v>150</v>
      </c>
    </row>
    <row r="47" spans="1:11" s="332" customFormat="1" ht="15">
      <c r="A47" s="335"/>
      <c r="B47" s="331"/>
      <c r="C47" s="324"/>
      <c r="D47" s="331"/>
      <c r="E47" s="331"/>
      <c r="F47" s="324"/>
      <c r="G47" s="324"/>
      <c r="H47" s="343"/>
      <c r="I47" s="331"/>
      <c r="J47" s="331"/>
      <c r="K47" s="336" t="s">
        <v>151</v>
      </c>
    </row>
    <row r="48" spans="1:11" s="332" customFormat="1" ht="14.25">
      <c r="A48" s="330"/>
      <c r="B48" s="324" t="s">
        <v>103</v>
      </c>
      <c r="C48" s="324" t="s">
        <v>117</v>
      </c>
      <c r="D48" s="324" t="s">
        <v>103</v>
      </c>
      <c r="E48" s="324"/>
      <c r="F48" s="324" t="s">
        <v>117</v>
      </c>
      <c r="G48" s="324" t="s">
        <v>117</v>
      </c>
      <c r="H48" s="324"/>
      <c r="I48" s="344"/>
      <c r="J48" s="324" t="s">
        <v>117</v>
      </c>
      <c r="K48" s="324" t="s">
        <v>152</v>
      </c>
    </row>
    <row r="49" spans="1:11" s="332" customFormat="1" ht="14.25">
      <c r="A49" s="330"/>
      <c r="B49" s="324" t="s">
        <v>103</v>
      </c>
      <c r="C49" s="324" t="s">
        <v>117</v>
      </c>
      <c r="D49" s="324" t="s">
        <v>103</v>
      </c>
      <c r="E49" s="324"/>
      <c r="F49" s="324" t="s">
        <v>117</v>
      </c>
      <c r="G49" s="324" t="s">
        <v>117</v>
      </c>
      <c r="H49" s="324"/>
      <c r="I49" s="344"/>
      <c r="J49" s="324" t="s">
        <v>117</v>
      </c>
      <c r="K49" s="324" t="s">
        <v>153</v>
      </c>
    </row>
    <row r="50" spans="1:11" s="332" customFormat="1" ht="14.25">
      <c r="A50" s="330"/>
      <c r="B50" s="324" t="s">
        <v>103</v>
      </c>
      <c r="C50" s="324" t="s">
        <v>117</v>
      </c>
      <c r="D50" s="324" t="s">
        <v>103</v>
      </c>
      <c r="E50" s="324"/>
      <c r="F50" s="324" t="s">
        <v>117</v>
      </c>
      <c r="G50" s="324" t="s">
        <v>117</v>
      </c>
      <c r="H50" s="324"/>
      <c r="I50" s="324" t="s">
        <v>103</v>
      </c>
      <c r="J50" s="324" t="s">
        <v>117</v>
      </c>
      <c r="K50" s="324" t="s">
        <v>154</v>
      </c>
    </row>
    <row r="51" spans="1:11" s="346" customFormat="1" ht="15">
      <c r="A51" s="345"/>
      <c r="B51" s="324"/>
      <c r="C51" s="324"/>
      <c r="D51" s="324"/>
      <c r="E51" s="324"/>
      <c r="F51" s="324"/>
      <c r="G51" s="324"/>
      <c r="H51" s="324"/>
      <c r="I51" s="324"/>
      <c r="J51" s="324"/>
      <c r="K51" s="336"/>
    </row>
    <row r="52" spans="1:11" s="332" customFormat="1" ht="15.75">
      <c r="A52" s="347"/>
      <c r="B52" s="324"/>
      <c r="C52" s="324"/>
      <c r="D52" s="324"/>
      <c r="E52" s="324"/>
      <c r="F52" s="324"/>
      <c r="G52" s="324"/>
      <c r="H52" s="324"/>
      <c r="I52" s="324"/>
      <c r="J52" s="324"/>
      <c r="K52" s="336" t="s">
        <v>155</v>
      </c>
    </row>
    <row r="53" spans="1:11" s="332" customFormat="1" ht="14.25">
      <c r="A53" s="330"/>
      <c r="B53" s="324" t="s">
        <v>117</v>
      </c>
      <c r="C53" s="324" t="s">
        <v>117</v>
      </c>
      <c r="D53" s="324" t="s">
        <v>117</v>
      </c>
      <c r="E53" s="324"/>
      <c r="F53" s="324" t="s">
        <v>117</v>
      </c>
      <c r="G53" s="324" t="s">
        <v>117</v>
      </c>
      <c r="H53" s="324"/>
      <c r="I53" s="344"/>
      <c r="J53" s="324" t="s">
        <v>117</v>
      </c>
      <c r="K53" s="324" t="s">
        <v>156</v>
      </c>
    </row>
    <row r="54" spans="1:11" s="332" customFormat="1" ht="14.25">
      <c r="A54" s="330" t="s">
        <v>157</v>
      </c>
      <c r="B54" s="324"/>
      <c r="C54" s="324"/>
      <c r="D54" s="324"/>
      <c r="E54" s="324"/>
      <c r="F54" s="324"/>
      <c r="G54" s="324"/>
      <c r="H54" s="324"/>
      <c r="I54" s="324"/>
      <c r="J54" s="324"/>
      <c r="K54" s="324" t="s">
        <v>158</v>
      </c>
    </row>
    <row r="55" spans="1:11" s="332" customFormat="1" ht="14.25">
      <c r="A55" s="330" t="s">
        <v>157</v>
      </c>
      <c r="B55" s="324"/>
      <c r="C55" s="324"/>
      <c r="D55" s="324"/>
      <c r="E55" s="324"/>
      <c r="F55" s="324"/>
      <c r="G55" s="324"/>
      <c r="H55" s="324"/>
      <c r="I55" s="324"/>
      <c r="J55" s="324"/>
      <c r="K55" s="324" t="s">
        <v>159</v>
      </c>
    </row>
    <row r="56" spans="1:11" s="332" customFormat="1" ht="14.25">
      <c r="A56" s="330" t="s">
        <v>157</v>
      </c>
      <c r="B56" s="324"/>
      <c r="C56" s="324"/>
      <c r="D56" s="324"/>
      <c r="E56" s="324"/>
      <c r="F56" s="324"/>
      <c r="G56" s="324"/>
      <c r="H56" s="324"/>
      <c r="I56" s="324"/>
      <c r="J56" s="324"/>
      <c r="K56" s="324" t="s">
        <v>160</v>
      </c>
    </row>
    <row r="57" spans="1:11" s="332" customFormat="1" ht="14.25">
      <c r="A57" s="330" t="s">
        <v>157</v>
      </c>
      <c r="B57" s="324"/>
      <c r="C57" s="324"/>
      <c r="D57" s="324"/>
      <c r="E57" s="324"/>
      <c r="F57" s="324"/>
      <c r="G57" s="324"/>
      <c r="H57" s="324"/>
      <c r="I57" s="324"/>
      <c r="J57" s="324"/>
      <c r="K57" s="324" t="s">
        <v>161</v>
      </c>
    </row>
    <row r="58" spans="1:11" s="332" customFormat="1" ht="14.25">
      <c r="A58" s="330" t="s">
        <v>157</v>
      </c>
      <c r="B58" s="324"/>
      <c r="C58" s="324"/>
      <c r="D58" s="324"/>
      <c r="E58" s="324"/>
      <c r="F58" s="324"/>
      <c r="G58" s="324"/>
      <c r="H58" s="324"/>
      <c r="I58" s="324"/>
      <c r="J58" s="324"/>
      <c r="K58" s="324" t="s">
        <v>162</v>
      </c>
    </row>
    <row r="59" spans="1:11" s="332" customFormat="1" ht="14.25">
      <c r="A59" s="335"/>
      <c r="B59" s="324"/>
      <c r="C59" s="324"/>
      <c r="D59" s="324"/>
      <c r="E59" s="324"/>
      <c r="F59" s="324"/>
      <c r="G59" s="324"/>
      <c r="H59" s="324"/>
      <c r="I59" s="324"/>
      <c r="J59" s="324"/>
      <c r="K59" s="324"/>
    </row>
    <row r="60" spans="1:11" s="332" customFormat="1" ht="15">
      <c r="A60" s="335"/>
      <c r="B60" s="324"/>
      <c r="C60" s="324"/>
      <c r="D60" s="324"/>
      <c r="E60" s="324"/>
      <c r="F60" s="324"/>
      <c r="G60" s="324"/>
      <c r="H60" s="324"/>
      <c r="I60" s="324"/>
      <c r="J60" s="324"/>
      <c r="K60" s="336" t="s">
        <v>163</v>
      </c>
    </row>
    <row r="61" spans="1:11" s="332" customFormat="1" ht="14.25">
      <c r="A61" s="348"/>
      <c r="B61" s="324" t="s">
        <v>103</v>
      </c>
      <c r="C61" s="324" t="s">
        <v>138</v>
      </c>
      <c r="D61" s="324" t="s">
        <v>138</v>
      </c>
      <c r="E61" s="324"/>
      <c r="F61" s="324" t="s">
        <v>138</v>
      </c>
      <c r="G61" s="324" t="s">
        <v>138</v>
      </c>
      <c r="H61" s="324" t="s">
        <v>107</v>
      </c>
      <c r="I61" s="324" t="s">
        <v>164</v>
      </c>
      <c r="J61" s="324" t="s">
        <v>103</v>
      </c>
      <c r="K61" s="324" t="s">
        <v>165</v>
      </c>
    </row>
    <row r="62" spans="1:11" s="332" customFormat="1" ht="14.25">
      <c r="A62" s="348"/>
      <c r="B62" s="324" t="s">
        <v>103</v>
      </c>
      <c r="C62" s="324" t="s">
        <v>138</v>
      </c>
      <c r="D62" s="324" t="s">
        <v>138</v>
      </c>
      <c r="E62" s="324"/>
      <c r="F62" s="324" t="s">
        <v>138</v>
      </c>
      <c r="G62" s="324" t="s">
        <v>138</v>
      </c>
      <c r="H62" s="324" t="s">
        <v>107</v>
      </c>
      <c r="I62" s="324" t="s">
        <v>164</v>
      </c>
      <c r="J62" s="324" t="s">
        <v>103</v>
      </c>
      <c r="K62" s="324" t="s">
        <v>166</v>
      </c>
    </row>
    <row r="63" spans="1:11" s="332" customFormat="1" ht="15">
      <c r="A63" s="335"/>
      <c r="B63" s="324"/>
      <c r="C63" s="324"/>
      <c r="D63" s="324"/>
      <c r="E63" s="324"/>
      <c r="F63" s="324"/>
      <c r="G63" s="324"/>
      <c r="H63" s="324"/>
      <c r="I63" s="324"/>
      <c r="J63" s="324"/>
      <c r="K63" s="336" t="s">
        <v>167</v>
      </c>
    </row>
    <row r="64" spans="1:11" s="332" customFormat="1" ht="14.25">
      <c r="A64" s="335"/>
      <c r="B64" s="324" t="s">
        <v>103</v>
      </c>
      <c r="C64" s="324" t="s">
        <v>103</v>
      </c>
      <c r="D64" s="324" t="s">
        <v>103</v>
      </c>
      <c r="E64" s="324"/>
      <c r="F64" s="324" t="s">
        <v>103</v>
      </c>
      <c r="G64" s="324" t="s">
        <v>103</v>
      </c>
      <c r="H64" s="324"/>
      <c r="I64" s="324" t="s">
        <v>120</v>
      </c>
      <c r="J64" s="324" t="s">
        <v>103</v>
      </c>
      <c r="K64" s="324" t="s">
        <v>168</v>
      </c>
    </row>
    <row r="65" spans="1:11" s="332" customFormat="1" ht="15">
      <c r="A65" s="335"/>
      <c r="B65" s="324"/>
      <c r="C65" s="324"/>
      <c r="D65" s="324"/>
      <c r="E65" s="324"/>
      <c r="F65" s="324"/>
      <c r="G65" s="324"/>
      <c r="H65" s="324"/>
      <c r="I65" s="324"/>
      <c r="J65" s="324"/>
      <c r="K65" s="336" t="s">
        <v>169</v>
      </c>
    </row>
    <row r="66" spans="1:11" s="332" customFormat="1" ht="14.25">
      <c r="A66" s="335"/>
      <c r="B66" s="324" t="s">
        <v>170</v>
      </c>
      <c r="C66" s="324" t="s">
        <v>107</v>
      </c>
      <c r="D66" s="324" t="s">
        <v>107</v>
      </c>
      <c r="E66" s="324" t="s">
        <v>119</v>
      </c>
      <c r="F66" s="324" t="s">
        <v>107</v>
      </c>
      <c r="G66" s="324" t="s">
        <v>107</v>
      </c>
      <c r="H66" s="324"/>
      <c r="I66" s="324" t="s">
        <v>107</v>
      </c>
      <c r="J66" s="324" t="s">
        <v>107</v>
      </c>
      <c r="K66" s="324" t="s">
        <v>171</v>
      </c>
    </row>
    <row r="67" spans="1:11" s="332" customFormat="1" ht="14.25">
      <c r="A67" s="335"/>
      <c r="B67" s="324"/>
      <c r="C67" s="324"/>
      <c r="D67" s="324"/>
      <c r="E67" s="324"/>
      <c r="F67" s="324"/>
      <c r="G67" s="324"/>
      <c r="H67" s="324"/>
      <c r="I67" s="324"/>
      <c r="J67" s="324"/>
      <c r="K67" s="324"/>
    </row>
    <row r="68" spans="1:11" s="332" customFormat="1" ht="13.5" customHeight="1">
      <c r="A68" s="335"/>
      <c r="B68" s="324"/>
      <c r="C68" s="324"/>
      <c r="D68" s="324"/>
      <c r="E68" s="324"/>
      <c r="F68" s="324"/>
      <c r="G68" s="324"/>
      <c r="H68" s="324"/>
      <c r="I68" s="324"/>
      <c r="J68" s="324"/>
      <c r="K68" s="336" t="s">
        <v>172</v>
      </c>
    </row>
    <row r="69" spans="1:11" s="332" customFormat="1" ht="14.25">
      <c r="A69" s="335"/>
      <c r="B69" s="324"/>
      <c r="C69" s="335" t="s">
        <v>138</v>
      </c>
      <c r="D69" s="324" t="s">
        <v>107</v>
      </c>
      <c r="E69" s="324" t="s">
        <v>173</v>
      </c>
      <c r="F69" s="335" t="s">
        <v>138</v>
      </c>
      <c r="G69" s="335" t="s">
        <v>138</v>
      </c>
      <c r="H69" s="324"/>
      <c r="I69" s="324" t="s">
        <v>107</v>
      </c>
      <c r="J69" s="324" t="s">
        <v>107</v>
      </c>
      <c r="K69" s="324" t="s">
        <v>174</v>
      </c>
    </row>
    <row r="70" spans="1:11" s="332" customFormat="1" ht="13.5" customHeight="1">
      <c r="A70" s="335" t="s">
        <v>175</v>
      </c>
      <c r="B70" s="324" t="s">
        <v>176</v>
      </c>
      <c r="C70" s="324" t="s">
        <v>177</v>
      </c>
      <c r="D70" s="335" t="s">
        <v>175</v>
      </c>
      <c r="E70" s="324" t="s">
        <v>177</v>
      </c>
      <c r="F70" s="335" t="s">
        <v>175</v>
      </c>
      <c r="G70" s="326" t="s">
        <v>138</v>
      </c>
      <c r="H70" s="324" t="s">
        <v>102</v>
      </c>
      <c r="I70" s="324" t="s">
        <v>102</v>
      </c>
      <c r="J70" s="324" t="s">
        <v>107</v>
      </c>
      <c r="K70" s="324" t="s">
        <v>178</v>
      </c>
    </row>
    <row r="71" spans="1:11" s="332" customFormat="1" ht="13.5" customHeight="1">
      <c r="A71" s="324"/>
      <c r="B71" s="324"/>
      <c r="C71" s="324" t="s">
        <v>107</v>
      </c>
      <c r="D71" s="324" t="s">
        <v>107</v>
      </c>
      <c r="E71" s="324"/>
      <c r="F71" s="324" t="s">
        <v>107</v>
      </c>
      <c r="G71" s="324" t="s">
        <v>107</v>
      </c>
      <c r="H71" s="324" t="s">
        <v>107</v>
      </c>
      <c r="I71" s="324" t="s">
        <v>107</v>
      </c>
      <c r="J71" s="324" t="s">
        <v>107</v>
      </c>
      <c r="K71" s="324" t="s">
        <v>179</v>
      </c>
    </row>
    <row r="72" spans="1:11" s="332" customFormat="1" ht="13.5" customHeight="1">
      <c r="A72" s="335" t="s">
        <v>175</v>
      </c>
      <c r="B72" s="324" t="s">
        <v>119</v>
      </c>
      <c r="C72" s="324"/>
      <c r="D72" s="335" t="s">
        <v>175</v>
      </c>
      <c r="E72" s="324" t="s">
        <v>119</v>
      </c>
      <c r="F72" s="335" t="s">
        <v>175</v>
      </c>
      <c r="G72" s="324" t="s">
        <v>119</v>
      </c>
      <c r="H72" s="324"/>
      <c r="I72" s="344"/>
      <c r="J72" s="344"/>
      <c r="K72" s="324" t="s">
        <v>180</v>
      </c>
    </row>
    <row r="73" spans="1:11" s="332" customFormat="1" ht="15">
      <c r="A73" s="349"/>
      <c r="B73" s="324"/>
      <c r="C73" s="324"/>
      <c r="D73" s="324"/>
      <c r="E73" s="324"/>
      <c r="F73" s="324"/>
      <c r="G73" s="324"/>
      <c r="H73" s="324"/>
      <c r="I73" s="324"/>
      <c r="J73" s="324"/>
      <c r="K73" s="336" t="s">
        <v>181</v>
      </c>
    </row>
    <row r="74" spans="1:11" s="332" customFormat="1" ht="14.25">
      <c r="A74" s="335"/>
      <c r="B74" s="324"/>
      <c r="C74" s="324"/>
      <c r="D74" s="324"/>
      <c r="E74" s="324"/>
      <c r="F74" s="324"/>
      <c r="G74" s="324"/>
      <c r="H74" s="324" t="s">
        <v>182</v>
      </c>
      <c r="I74" s="324" t="s">
        <v>182</v>
      </c>
      <c r="J74" s="324"/>
      <c r="K74" s="324" t="s">
        <v>183</v>
      </c>
    </row>
    <row r="75" spans="1:11" s="332" customFormat="1" ht="14.25">
      <c r="A75" s="335"/>
      <c r="B75" s="324"/>
      <c r="C75" s="324" t="s">
        <v>107</v>
      </c>
      <c r="D75" s="324" t="s">
        <v>107</v>
      </c>
      <c r="E75" s="324" t="s">
        <v>184</v>
      </c>
      <c r="F75" s="324" t="s">
        <v>107</v>
      </c>
      <c r="G75" s="324" t="s">
        <v>107</v>
      </c>
      <c r="H75" s="324"/>
      <c r="I75" s="324" t="s">
        <v>107</v>
      </c>
      <c r="J75" s="324" t="s">
        <v>107</v>
      </c>
      <c r="K75" s="324" t="s">
        <v>183</v>
      </c>
    </row>
    <row r="76" spans="1:11" s="332" customFormat="1" ht="14.25">
      <c r="A76" s="335"/>
      <c r="B76" s="324"/>
      <c r="C76" s="324"/>
      <c r="D76" s="324"/>
      <c r="E76" s="324"/>
      <c r="F76" s="324"/>
      <c r="G76" s="324"/>
      <c r="H76" s="324" t="s">
        <v>182</v>
      </c>
      <c r="I76" s="324" t="s">
        <v>182</v>
      </c>
      <c r="J76" s="324"/>
      <c r="K76" s="324" t="s">
        <v>185</v>
      </c>
    </row>
    <row r="77" spans="1:11" s="332" customFormat="1" ht="14.25">
      <c r="A77" s="335"/>
      <c r="B77" s="324"/>
      <c r="C77" s="324" t="s">
        <v>107</v>
      </c>
      <c r="D77" s="324" t="s">
        <v>107</v>
      </c>
      <c r="E77" s="324" t="s">
        <v>186</v>
      </c>
      <c r="F77" s="324" t="s">
        <v>107</v>
      </c>
      <c r="G77" s="324" t="s">
        <v>107</v>
      </c>
      <c r="H77" s="324"/>
      <c r="I77" s="324" t="s">
        <v>107</v>
      </c>
      <c r="J77" s="324" t="s">
        <v>107</v>
      </c>
      <c r="K77" s="324" t="s">
        <v>187</v>
      </c>
    </row>
    <row r="78" spans="1:11" s="332" customFormat="1" ht="15">
      <c r="A78" s="335"/>
      <c r="B78" s="324"/>
      <c r="C78" s="324"/>
      <c r="D78" s="324"/>
      <c r="E78" s="324"/>
      <c r="F78" s="324"/>
      <c r="G78" s="324"/>
      <c r="H78" s="324"/>
      <c r="I78" s="324"/>
      <c r="J78" s="324"/>
      <c r="K78" s="336" t="s">
        <v>188</v>
      </c>
    </row>
    <row r="79" spans="1:11" s="332" customFormat="1" ht="14.25">
      <c r="A79" s="335" t="s">
        <v>189</v>
      </c>
      <c r="B79" s="324"/>
      <c r="C79" s="324"/>
      <c r="D79" s="324"/>
      <c r="E79" s="324"/>
      <c r="F79" s="335" t="s">
        <v>189</v>
      </c>
      <c r="G79" s="324"/>
      <c r="H79" s="324"/>
      <c r="I79" s="324"/>
      <c r="J79" s="324"/>
      <c r="K79" s="324" t="s">
        <v>190</v>
      </c>
    </row>
    <row r="80" spans="1:11" s="332" customFormat="1" ht="14.25">
      <c r="A80" s="335"/>
      <c r="B80" s="324" t="s">
        <v>186</v>
      </c>
      <c r="C80" s="324"/>
      <c r="D80" s="324"/>
      <c r="E80" s="324"/>
      <c r="F80" s="324"/>
      <c r="G80" s="324"/>
      <c r="H80" s="324" t="s">
        <v>119</v>
      </c>
      <c r="I80" s="324"/>
      <c r="J80" s="324"/>
      <c r="K80" s="324" t="s">
        <v>191</v>
      </c>
    </row>
    <row r="81" spans="1:11" s="329" customFormat="1" ht="14.25">
      <c r="A81" s="335"/>
      <c r="B81" s="324"/>
      <c r="C81" s="324" t="s">
        <v>107</v>
      </c>
      <c r="D81" s="324" t="s">
        <v>107</v>
      </c>
      <c r="E81" s="324" t="s">
        <v>119</v>
      </c>
      <c r="F81" s="324" t="s">
        <v>107</v>
      </c>
      <c r="G81" s="324" t="s">
        <v>107</v>
      </c>
      <c r="H81" s="324"/>
      <c r="I81" s="324" t="s">
        <v>107</v>
      </c>
      <c r="J81" s="324" t="s">
        <v>107</v>
      </c>
      <c r="K81" s="324" t="s">
        <v>191</v>
      </c>
    </row>
    <row r="82" spans="1:11" s="329" customFormat="1" ht="13.5" customHeight="1">
      <c r="A82" s="335" t="s">
        <v>189</v>
      </c>
      <c r="B82" s="324"/>
      <c r="C82" s="324"/>
      <c r="D82" s="324"/>
      <c r="E82" s="324"/>
      <c r="F82" s="335" t="s">
        <v>189</v>
      </c>
      <c r="G82" s="324"/>
      <c r="H82" s="324"/>
      <c r="I82" s="324"/>
      <c r="J82" s="324"/>
      <c r="K82" s="324" t="s">
        <v>192</v>
      </c>
    </row>
    <row r="83" spans="1:11" s="329" customFormat="1" ht="13.5" customHeight="1">
      <c r="A83" s="335"/>
      <c r="B83" s="324"/>
      <c r="C83" s="324"/>
      <c r="D83" s="324"/>
      <c r="E83" s="324"/>
      <c r="F83" s="324"/>
      <c r="G83" s="324"/>
      <c r="H83" s="324"/>
      <c r="I83" s="324"/>
      <c r="J83" s="324"/>
      <c r="K83" s="336" t="s">
        <v>193</v>
      </c>
    </row>
    <row r="84" spans="1:11" s="329" customFormat="1" ht="13.5" customHeight="1">
      <c r="A84" s="335"/>
      <c r="B84" s="324" t="s">
        <v>107</v>
      </c>
      <c r="C84" s="324" t="s">
        <v>107</v>
      </c>
      <c r="D84" s="324" t="s">
        <v>107</v>
      </c>
      <c r="E84" s="324" t="s">
        <v>107</v>
      </c>
      <c r="F84" s="324" t="s">
        <v>107</v>
      </c>
      <c r="G84" s="324" t="s">
        <v>107</v>
      </c>
      <c r="H84" s="324" t="s">
        <v>107</v>
      </c>
      <c r="I84" s="324" t="s">
        <v>107</v>
      </c>
      <c r="J84" s="324" t="s">
        <v>107</v>
      </c>
      <c r="K84" s="324" t="s">
        <v>194</v>
      </c>
    </row>
    <row r="85" spans="1:11" s="329" customFormat="1" ht="13.5" customHeight="1">
      <c r="A85" s="335"/>
      <c r="B85" s="324"/>
      <c r="C85" s="324"/>
      <c r="D85" s="324"/>
      <c r="E85" s="324"/>
      <c r="F85" s="324"/>
      <c r="G85" s="324"/>
      <c r="H85" s="324"/>
      <c r="I85" s="324"/>
      <c r="J85" s="324"/>
      <c r="K85" s="336" t="s">
        <v>195</v>
      </c>
    </row>
    <row r="86" spans="1:11" s="329" customFormat="1" ht="13.5" customHeight="1">
      <c r="A86" s="335"/>
      <c r="B86" s="324" t="s">
        <v>119</v>
      </c>
      <c r="C86" s="324" t="s">
        <v>107</v>
      </c>
      <c r="D86" s="324" t="s">
        <v>107</v>
      </c>
      <c r="E86" s="324" t="s">
        <v>119</v>
      </c>
      <c r="F86" s="324" t="s">
        <v>107</v>
      </c>
      <c r="G86" s="324" t="s">
        <v>107</v>
      </c>
      <c r="H86" s="324" t="s">
        <v>119</v>
      </c>
      <c r="I86" s="324" t="s">
        <v>107</v>
      </c>
      <c r="J86" s="324" t="s">
        <v>107</v>
      </c>
      <c r="K86" s="324" t="s">
        <v>196</v>
      </c>
    </row>
    <row r="87" spans="1:11" s="329" customFormat="1" ht="13.5" customHeight="1">
      <c r="A87" s="323"/>
      <c r="B87" s="324"/>
      <c r="C87" s="326"/>
      <c r="D87" s="326"/>
      <c r="E87" s="324"/>
      <c r="F87" s="326"/>
      <c r="G87" s="326"/>
      <c r="H87" s="326"/>
      <c r="I87" s="326"/>
      <c r="J87" s="326"/>
      <c r="K87" s="326"/>
    </row>
    <row r="88" spans="1:11" s="329" customFormat="1" ht="13.5" customHeight="1">
      <c r="A88" s="323" t="s">
        <v>189</v>
      </c>
      <c r="B88" s="324" t="s">
        <v>138</v>
      </c>
      <c r="C88" s="326" t="s">
        <v>197</v>
      </c>
      <c r="D88" s="326" t="s">
        <v>107</v>
      </c>
      <c r="E88" s="326" t="s">
        <v>197</v>
      </c>
      <c r="F88" s="324" t="s">
        <v>198</v>
      </c>
      <c r="G88" s="326" t="s">
        <v>197</v>
      </c>
      <c r="H88" s="326" t="s">
        <v>107</v>
      </c>
      <c r="I88" s="326" t="s">
        <v>107</v>
      </c>
      <c r="J88" s="326" t="s">
        <v>107</v>
      </c>
      <c r="K88" s="350" t="s">
        <v>199</v>
      </c>
    </row>
    <row r="89" spans="1:11" s="329" customFormat="1" ht="13.5" customHeight="1">
      <c r="A89" s="323"/>
      <c r="B89" s="324" t="s">
        <v>120</v>
      </c>
      <c r="C89" s="326" t="s">
        <v>107</v>
      </c>
      <c r="D89" s="326" t="s">
        <v>107</v>
      </c>
      <c r="E89" s="324"/>
      <c r="F89" s="326" t="s">
        <v>120</v>
      </c>
      <c r="G89" s="326" t="s">
        <v>120</v>
      </c>
      <c r="H89" s="326" t="s">
        <v>119</v>
      </c>
      <c r="I89" s="326" t="s">
        <v>164</v>
      </c>
      <c r="J89" s="326" t="s">
        <v>107</v>
      </c>
      <c r="K89" s="326" t="s">
        <v>200</v>
      </c>
    </row>
    <row r="90" spans="1:11" s="332" customFormat="1" ht="13.5" customHeight="1">
      <c r="A90" s="335"/>
      <c r="B90" s="324" t="s">
        <v>107</v>
      </c>
      <c r="C90" s="324" t="s">
        <v>107</v>
      </c>
      <c r="D90" s="324" t="s">
        <v>107</v>
      </c>
      <c r="E90" s="324" t="s">
        <v>107</v>
      </c>
      <c r="F90" s="324" t="s">
        <v>164</v>
      </c>
      <c r="G90" s="324" t="s">
        <v>164</v>
      </c>
      <c r="H90" s="324" t="s">
        <v>119</v>
      </c>
      <c r="I90" s="324" t="s">
        <v>164</v>
      </c>
      <c r="J90" s="324" t="s">
        <v>107</v>
      </c>
      <c r="K90" s="324" t="s">
        <v>201</v>
      </c>
    </row>
    <row r="91" spans="1:11" s="332" customFormat="1" ht="14.25">
      <c r="A91" s="335"/>
      <c r="B91" s="324"/>
      <c r="C91" s="324" t="s">
        <v>120</v>
      </c>
      <c r="D91" s="324" t="s">
        <v>120</v>
      </c>
      <c r="E91" s="324"/>
      <c r="F91" s="324" t="s">
        <v>120</v>
      </c>
      <c r="G91" s="324" t="s">
        <v>120</v>
      </c>
      <c r="H91" s="324" t="s">
        <v>119</v>
      </c>
      <c r="I91" s="324" t="s">
        <v>120</v>
      </c>
      <c r="J91" s="324" t="s">
        <v>120</v>
      </c>
      <c r="K91" s="324" t="s">
        <v>202</v>
      </c>
    </row>
    <row r="92" spans="1:11" s="329" customFormat="1" ht="13.5" customHeight="1">
      <c r="A92" s="323" t="s">
        <v>203</v>
      </c>
      <c r="B92" s="324" t="s">
        <v>170</v>
      </c>
      <c r="C92" s="351" t="s">
        <v>102</v>
      </c>
      <c r="D92" s="351" t="s">
        <v>102</v>
      </c>
      <c r="E92" s="352" t="s">
        <v>102</v>
      </c>
      <c r="F92" s="351" t="s">
        <v>102</v>
      </c>
      <c r="G92" s="351" t="s">
        <v>102</v>
      </c>
      <c r="H92" s="351" t="s">
        <v>102</v>
      </c>
      <c r="I92" s="351" t="s">
        <v>102</v>
      </c>
      <c r="J92" s="326" t="s">
        <v>107</v>
      </c>
      <c r="K92" s="326" t="s">
        <v>204</v>
      </c>
    </row>
    <row r="93" spans="1:11" s="329" customFormat="1" ht="13.5" customHeight="1">
      <c r="A93" s="323"/>
      <c r="B93" s="324"/>
      <c r="C93" s="326" t="s">
        <v>120</v>
      </c>
      <c r="D93" s="326" t="s">
        <v>120</v>
      </c>
      <c r="E93" s="324"/>
      <c r="F93" s="326" t="s">
        <v>120</v>
      </c>
      <c r="G93" s="326" t="s">
        <v>120</v>
      </c>
      <c r="H93" s="326"/>
      <c r="I93" s="326" t="s">
        <v>120</v>
      </c>
      <c r="J93" s="326" t="s">
        <v>120</v>
      </c>
      <c r="K93" s="326" t="s">
        <v>205</v>
      </c>
    </row>
    <row r="94" spans="1:11" s="329" customFormat="1" ht="13.5" customHeight="1">
      <c r="A94" s="323" t="s">
        <v>203</v>
      </c>
      <c r="B94" s="324"/>
      <c r="C94" s="326" t="s">
        <v>120</v>
      </c>
      <c r="D94" s="326" t="s">
        <v>120</v>
      </c>
      <c r="E94" s="324"/>
      <c r="F94" s="326" t="s">
        <v>120</v>
      </c>
      <c r="G94" s="326" t="s">
        <v>120</v>
      </c>
      <c r="H94" s="326"/>
      <c r="I94" s="326" t="s">
        <v>120</v>
      </c>
      <c r="J94" s="326" t="s">
        <v>120</v>
      </c>
      <c r="K94" s="326" t="s">
        <v>206</v>
      </c>
    </row>
    <row r="95" spans="1:11" s="240" customFormat="1" ht="13.5" customHeight="1">
      <c r="A95" s="323"/>
      <c r="B95" s="324"/>
      <c r="C95" s="326" t="s">
        <v>107</v>
      </c>
      <c r="D95" s="326"/>
      <c r="E95" s="324"/>
      <c r="F95" s="326" t="s">
        <v>107</v>
      </c>
      <c r="G95" s="326" t="s">
        <v>207</v>
      </c>
      <c r="H95" s="326" t="s">
        <v>208</v>
      </c>
      <c r="I95" s="326"/>
      <c r="J95" s="326"/>
      <c r="K95" s="326" t="s">
        <v>209</v>
      </c>
    </row>
    <row r="96" spans="1:11" s="240" customFormat="1" ht="13.5" customHeight="1">
      <c r="A96" s="323"/>
      <c r="B96" s="326" t="s">
        <v>210</v>
      </c>
      <c r="C96" s="326"/>
      <c r="D96" s="326"/>
      <c r="E96" s="324"/>
      <c r="F96" s="326"/>
      <c r="G96" s="326"/>
      <c r="H96" s="326"/>
      <c r="I96" s="326"/>
      <c r="J96" s="326"/>
      <c r="K96" s="326" t="s">
        <v>209</v>
      </c>
    </row>
    <row r="97" spans="1:11" s="329" customFormat="1" ht="13.5" customHeight="1">
      <c r="A97" s="323" t="s">
        <v>189</v>
      </c>
      <c r="B97" s="326" t="s">
        <v>120</v>
      </c>
      <c r="C97" s="326" t="s">
        <v>120</v>
      </c>
      <c r="D97" s="326" t="s">
        <v>120</v>
      </c>
      <c r="E97" s="326"/>
      <c r="F97" s="323" t="s">
        <v>189</v>
      </c>
      <c r="G97" s="326"/>
      <c r="H97" s="326"/>
      <c r="I97" s="326"/>
      <c r="J97" s="324" t="s">
        <v>120</v>
      </c>
      <c r="K97" s="326" t="s">
        <v>211</v>
      </c>
    </row>
    <row r="98" spans="1:11" s="329" customFormat="1" ht="13.5" customHeight="1">
      <c r="A98" s="323" t="s">
        <v>189</v>
      </c>
      <c r="B98" s="326" t="s">
        <v>120</v>
      </c>
      <c r="C98" s="326" t="s">
        <v>120</v>
      </c>
      <c r="D98" s="326" t="s">
        <v>120</v>
      </c>
      <c r="E98" s="326"/>
      <c r="F98" s="323" t="s">
        <v>189</v>
      </c>
      <c r="G98" s="326"/>
      <c r="H98" s="326"/>
      <c r="I98" s="326"/>
      <c r="J98" s="324" t="s">
        <v>120</v>
      </c>
      <c r="K98" s="326" t="s">
        <v>212</v>
      </c>
    </row>
    <row r="99" spans="1:11" s="329" customFormat="1" ht="13.5" customHeight="1">
      <c r="A99" s="323" t="s">
        <v>189</v>
      </c>
      <c r="B99" s="326" t="s">
        <v>120</v>
      </c>
      <c r="C99" s="326" t="s">
        <v>120</v>
      </c>
      <c r="D99" s="326" t="s">
        <v>120</v>
      </c>
      <c r="E99" s="326"/>
      <c r="F99" s="323" t="s">
        <v>189</v>
      </c>
      <c r="G99" s="326"/>
      <c r="H99" s="326"/>
      <c r="I99" s="326"/>
      <c r="J99" s="324" t="s">
        <v>120</v>
      </c>
      <c r="K99" s="326" t="s">
        <v>213</v>
      </c>
    </row>
    <row r="100" spans="1:11" s="329" customFormat="1" ht="14.25">
      <c r="A100" s="323" t="s">
        <v>203</v>
      </c>
      <c r="B100" s="326"/>
      <c r="C100" s="326"/>
      <c r="D100" s="326"/>
      <c r="E100" s="324"/>
      <c r="F100" s="326"/>
      <c r="G100" s="326"/>
      <c r="H100" s="326"/>
      <c r="I100" s="353"/>
      <c r="J100" s="324"/>
      <c r="K100" s="326" t="s">
        <v>214</v>
      </c>
    </row>
    <row r="101" spans="1:11" s="354" customFormat="1" ht="14.25">
      <c r="A101" s="323" t="s">
        <v>203</v>
      </c>
      <c r="B101" s="326" t="s">
        <v>107</v>
      </c>
      <c r="C101" s="326" t="s">
        <v>107</v>
      </c>
      <c r="D101" s="326" t="s">
        <v>107</v>
      </c>
      <c r="E101" s="324" t="s">
        <v>107</v>
      </c>
      <c r="F101" s="326" t="s">
        <v>107</v>
      </c>
      <c r="G101" s="326" t="s">
        <v>107</v>
      </c>
      <c r="H101" s="326" t="s">
        <v>138</v>
      </c>
      <c r="I101" s="326" t="s">
        <v>107</v>
      </c>
      <c r="J101" s="326" t="s">
        <v>107</v>
      </c>
      <c r="K101" s="326" t="s">
        <v>215</v>
      </c>
    </row>
    <row r="102" spans="1:11" s="354" customFormat="1" ht="14.25">
      <c r="A102" s="335" t="s">
        <v>203</v>
      </c>
      <c r="B102" s="326"/>
      <c r="C102" s="326"/>
      <c r="D102" s="326"/>
      <c r="E102" s="324"/>
      <c r="F102" s="326"/>
      <c r="G102" s="326"/>
      <c r="H102" s="326"/>
      <c r="I102" s="326" t="s">
        <v>107</v>
      </c>
      <c r="J102" s="326" t="s">
        <v>107</v>
      </c>
      <c r="K102" s="326" t="s">
        <v>216</v>
      </c>
    </row>
  </sheetData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topLeftCell="A31" zoomScale="80" zoomScaleNormal="80" workbookViewId="0">
      <selection activeCell="S30" sqref="S30"/>
    </sheetView>
  </sheetViews>
  <sheetFormatPr defaultColWidth="8.85546875" defaultRowHeight="15"/>
  <cols>
    <col min="1" max="2" width="8.85546875" style="356"/>
    <col min="3" max="3" width="13.85546875" style="356" bestFit="1" customWidth="1"/>
    <col min="4" max="10" width="8.85546875" style="356"/>
    <col min="11" max="11" width="12.28515625" style="356" bestFit="1" customWidth="1"/>
    <col min="12" max="12" width="25.5703125" style="356" bestFit="1" customWidth="1"/>
    <col min="13" max="13" width="8.85546875" style="356"/>
    <col min="14" max="14" width="17.5703125" style="356" bestFit="1" customWidth="1"/>
    <col min="15" max="16384" width="8.85546875" style="356"/>
  </cols>
  <sheetData>
    <row r="1" spans="1:14" s="421" customFormat="1" ht="15.75">
      <c r="A1" s="415"/>
      <c r="B1" s="416"/>
      <c r="C1" s="416"/>
      <c r="D1" s="415"/>
      <c r="E1" s="416"/>
      <c r="F1" s="416"/>
      <c r="G1" s="416"/>
      <c r="H1" s="417"/>
      <c r="I1" s="417"/>
      <c r="J1" s="417"/>
      <c r="K1" s="418"/>
      <c r="L1" s="419"/>
      <c r="M1" s="419"/>
      <c r="N1" s="420" t="s">
        <v>217</v>
      </c>
    </row>
    <row r="2" spans="1:14" ht="15.75">
      <c r="A2" s="384" t="s">
        <v>84</v>
      </c>
      <c r="B2" s="384" t="s">
        <v>81</v>
      </c>
      <c r="C2" s="384" t="s">
        <v>82</v>
      </c>
      <c r="D2" s="384" t="s">
        <v>83</v>
      </c>
      <c r="E2" s="384" t="s">
        <v>218</v>
      </c>
      <c r="F2" s="384" t="s">
        <v>219</v>
      </c>
      <c r="G2" s="384" t="s">
        <v>220</v>
      </c>
      <c r="H2" s="384" t="s">
        <v>221</v>
      </c>
      <c r="I2" s="384" t="s">
        <v>58</v>
      </c>
      <c r="J2" s="384" t="s">
        <v>222</v>
      </c>
      <c r="K2" s="384" t="s">
        <v>223</v>
      </c>
      <c r="L2" s="384" t="s">
        <v>224</v>
      </c>
      <c r="M2" s="384" t="s">
        <v>225</v>
      </c>
      <c r="N2" s="384" t="s">
        <v>226</v>
      </c>
    </row>
    <row r="3" spans="1:14">
      <c r="A3" s="385" t="s">
        <v>227</v>
      </c>
      <c r="B3" s="386"/>
      <c r="C3" s="385"/>
      <c r="D3" s="385"/>
      <c r="E3" s="385" t="s">
        <v>228</v>
      </c>
      <c r="F3" s="385" t="s">
        <v>228</v>
      </c>
      <c r="G3" s="386"/>
      <c r="H3" s="386"/>
      <c r="I3" s="385" t="s">
        <v>227</v>
      </c>
      <c r="J3" s="385" t="s">
        <v>227</v>
      </c>
      <c r="K3" s="474" t="s">
        <v>229</v>
      </c>
      <c r="L3" s="388" t="s">
        <v>230</v>
      </c>
      <c r="M3" s="389" t="s">
        <v>231</v>
      </c>
      <c r="N3" s="390" t="s">
        <v>232</v>
      </c>
    </row>
    <row r="4" spans="1:14">
      <c r="A4" s="385" t="s">
        <v>233</v>
      </c>
      <c r="B4" s="385" t="s">
        <v>233</v>
      </c>
      <c r="C4" s="386"/>
      <c r="D4" s="386"/>
      <c r="E4" s="385"/>
      <c r="F4" s="385"/>
      <c r="G4" s="385" t="s">
        <v>233</v>
      </c>
      <c r="H4" s="385"/>
      <c r="I4" s="385"/>
      <c r="J4" s="385"/>
      <c r="K4" s="475"/>
      <c r="L4" s="388" t="s">
        <v>234</v>
      </c>
      <c r="M4" s="389" t="s">
        <v>231</v>
      </c>
      <c r="N4" s="388" t="s">
        <v>235</v>
      </c>
    </row>
    <row r="5" spans="1:14">
      <c r="A5" s="385" t="s">
        <v>233</v>
      </c>
      <c r="B5" s="385" t="s">
        <v>233</v>
      </c>
      <c r="C5" s="386"/>
      <c r="D5" s="386"/>
      <c r="E5" s="385"/>
      <c r="F5" s="385"/>
      <c r="G5" s="385" t="s">
        <v>233</v>
      </c>
      <c r="H5" s="385"/>
      <c r="I5" s="385"/>
      <c r="J5" s="385"/>
      <c r="K5" s="475"/>
      <c r="L5" s="388" t="s">
        <v>236</v>
      </c>
      <c r="M5" s="389" t="s">
        <v>231</v>
      </c>
      <c r="N5" s="388" t="s">
        <v>237</v>
      </c>
    </row>
    <row r="6" spans="1:14">
      <c r="A6" s="385" t="s">
        <v>233</v>
      </c>
      <c r="B6" s="385" t="s">
        <v>233</v>
      </c>
      <c r="C6" s="386"/>
      <c r="D6" s="386"/>
      <c r="E6" s="385"/>
      <c r="F6" s="385"/>
      <c r="G6" s="385" t="s">
        <v>233</v>
      </c>
      <c r="H6" s="385"/>
      <c r="I6" s="385"/>
      <c r="J6" s="385"/>
      <c r="K6" s="476"/>
      <c r="L6" s="388" t="s">
        <v>238</v>
      </c>
      <c r="M6" s="389" t="s">
        <v>231</v>
      </c>
      <c r="N6" s="388" t="s">
        <v>237</v>
      </c>
    </row>
    <row r="7" spans="1:14">
      <c r="A7" s="385" t="s">
        <v>227</v>
      </c>
      <c r="B7" s="385"/>
      <c r="C7" s="385"/>
      <c r="D7" s="385"/>
      <c r="E7" s="385" t="s">
        <v>227</v>
      </c>
      <c r="F7" s="385" t="s">
        <v>227</v>
      </c>
      <c r="G7" s="386"/>
      <c r="H7" s="386"/>
      <c r="I7" s="385" t="s">
        <v>227</v>
      </c>
      <c r="J7" s="385" t="s">
        <v>227</v>
      </c>
      <c r="K7" s="474" t="s">
        <v>239</v>
      </c>
      <c r="L7" s="388" t="s">
        <v>240</v>
      </c>
      <c r="M7" s="389" t="s">
        <v>231</v>
      </c>
      <c r="N7" s="388" t="s">
        <v>241</v>
      </c>
    </row>
    <row r="8" spans="1:14">
      <c r="A8" s="385" t="s">
        <v>227</v>
      </c>
      <c r="B8" s="385"/>
      <c r="C8" s="385"/>
      <c r="D8" s="385"/>
      <c r="E8" s="385" t="s">
        <v>227</v>
      </c>
      <c r="F8" s="385" t="s">
        <v>227</v>
      </c>
      <c r="G8" s="386"/>
      <c r="H8" s="386"/>
      <c r="I8" s="385" t="s">
        <v>227</v>
      </c>
      <c r="J8" s="385" t="s">
        <v>227</v>
      </c>
      <c r="K8" s="475"/>
      <c r="L8" s="388" t="s">
        <v>242</v>
      </c>
      <c r="M8" s="389" t="s">
        <v>231</v>
      </c>
      <c r="N8" s="388" t="s">
        <v>241</v>
      </c>
    </row>
    <row r="9" spans="1:14">
      <c r="A9" s="385" t="s">
        <v>227</v>
      </c>
      <c r="B9" s="385"/>
      <c r="C9" s="385"/>
      <c r="D9" s="385"/>
      <c r="E9" s="385" t="s">
        <v>227</v>
      </c>
      <c r="F9" s="385" t="s">
        <v>227</v>
      </c>
      <c r="G9" s="386"/>
      <c r="H9" s="386"/>
      <c r="I9" s="385" t="s">
        <v>227</v>
      </c>
      <c r="J9" s="385" t="s">
        <v>227</v>
      </c>
      <c r="K9" s="475"/>
      <c r="L9" s="388" t="s">
        <v>243</v>
      </c>
      <c r="M9" s="389" t="s">
        <v>231</v>
      </c>
      <c r="N9" s="388" t="s">
        <v>241</v>
      </c>
    </row>
    <row r="10" spans="1:14">
      <c r="A10" s="385" t="s">
        <v>227</v>
      </c>
      <c r="B10" s="385"/>
      <c r="C10" s="385"/>
      <c r="D10" s="385"/>
      <c r="E10" s="385" t="s">
        <v>227</v>
      </c>
      <c r="F10" s="385" t="s">
        <v>227</v>
      </c>
      <c r="G10" s="386"/>
      <c r="H10" s="386"/>
      <c r="I10" s="385" t="s">
        <v>227</v>
      </c>
      <c r="J10" s="385" t="s">
        <v>227</v>
      </c>
      <c r="K10" s="476"/>
      <c r="L10" s="388" t="s">
        <v>244</v>
      </c>
      <c r="M10" s="389" t="s">
        <v>231</v>
      </c>
      <c r="N10" s="388" t="s">
        <v>241</v>
      </c>
    </row>
    <row r="11" spans="1:14">
      <c r="A11" s="385" t="s">
        <v>227</v>
      </c>
      <c r="B11" s="386"/>
      <c r="C11" s="385"/>
      <c r="D11" s="385"/>
      <c r="E11" s="385" t="s">
        <v>228</v>
      </c>
      <c r="F11" s="385" t="s">
        <v>228</v>
      </c>
      <c r="G11" s="386"/>
      <c r="H11" s="386"/>
      <c r="I11" s="385" t="s">
        <v>227</v>
      </c>
      <c r="J11" s="385" t="s">
        <v>227</v>
      </c>
      <c r="K11" s="387" t="s">
        <v>245</v>
      </c>
      <c r="L11" s="388" t="s">
        <v>246</v>
      </c>
      <c r="M11" s="389" t="s">
        <v>231</v>
      </c>
      <c r="N11" s="388" t="s">
        <v>232</v>
      </c>
    </row>
    <row r="12" spans="1:14">
      <c r="A12" s="385"/>
      <c r="B12" s="385" t="s">
        <v>247</v>
      </c>
      <c r="C12" s="386"/>
      <c r="D12" s="385" t="s">
        <v>248</v>
      </c>
      <c r="E12" s="386"/>
      <c r="F12" s="385" t="s">
        <v>249</v>
      </c>
      <c r="G12" s="385" t="s">
        <v>247</v>
      </c>
      <c r="H12" s="385"/>
      <c r="I12" s="385"/>
      <c r="J12" s="385"/>
      <c r="K12" s="474" t="s">
        <v>250</v>
      </c>
      <c r="L12" s="388" t="s">
        <v>251</v>
      </c>
      <c r="M12" s="389" t="s">
        <v>231</v>
      </c>
      <c r="N12" s="388" t="s">
        <v>252</v>
      </c>
    </row>
    <row r="13" spans="1:14">
      <c r="A13" s="385"/>
      <c r="B13" s="385"/>
      <c r="C13" s="385" t="s">
        <v>253</v>
      </c>
      <c r="D13" s="385"/>
      <c r="E13" s="386"/>
      <c r="F13" s="385" t="s">
        <v>249</v>
      </c>
      <c r="G13" s="385"/>
      <c r="H13" s="385"/>
      <c r="I13" s="385"/>
      <c r="J13" s="385"/>
      <c r="K13" s="475"/>
      <c r="L13" s="388" t="s">
        <v>254</v>
      </c>
      <c r="M13" s="389" t="s">
        <v>255</v>
      </c>
      <c r="N13" s="388" t="s">
        <v>256</v>
      </c>
    </row>
    <row r="14" spans="1:14">
      <c r="A14" s="385"/>
      <c r="B14" s="386"/>
      <c r="C14" s="385" t="s">
        <v>249</v>
      </c>
      <c r="D14" s="385" t="s">
        <v>249</v>
      </c>
      <c r="E14" s="385" t="s">
        <v>249</v>
      </c>
      <c r="F14" s="385" t="s">
        <v>249</v>
      </c>
      <c r="G14" s="386"/>
      <c r="H14" s="386"/>
      <c r="I14" s="385"/>
      <c r="J14" s="385"/>
      <c r="K14" s="476"/>
      <c r="L14" s="388" t="s">
        <v>257</v>
      </c>
      <c r="M14" s="389" t="s">
        <v>231</v>
      </c>
      <c r="N14" s="388" t="s">
        <v>258</v>
      </c>
    </row>
    <row r="15" spans="1:14">
      <c r="A15" s="385" t="s">
        <v>228</v>
      </c>
      <c r="B15" s="386"/>
      <c r="C15" s="385"/>
      <c r="D15" s="385"/>
      <c r="E15" s="385" t="s">
        <v>228</v>
      </c>
      <c r="F15" s="385" t="s">
        <v>228</v>
      </c>
      <c r="G15" s="386"/>
      <c r="H15" s="386"/>
      <c r="I15" s="385" t="s">
        <v>228</v>
      </c>
      <c r="J15" s="385" t="s">
        <v>228</v>
      </c>
      <c r="K15" s="387" t="s">
        <v>259</v>
      </c>
      <c r="L15" s="388" t="s">
        <v>260</v>
      </c>
      <c r="M15" s="389" t="s">
        <v>231</v>
      </c>
      <c r="N15" s="388" t="s">
        <v>232</v>
      </c>
    </row>
    <row r="16" spans="1:14">
      <c r="A16" s="385" t="s">
        <v>261</v>
      </c>
      <c r="B16" s="386"/>
      <c r="C16" s="386"/>
      <c r="D16" s="386"/>
      <c r="E16" s="386"/>
      <c r="F16" s="386"/>
      <c r="G16" s="385" t="s">
        <v>261</v>
      </c>
      <c r="H16" s="385"/>
      <c r="I16" s="386"/>
      <c r="J16" s="386"/>
      <c r="K16" s="474" t="s">
        <v>262</v>
      </c>
      <c r="L16" s="388" t="s">
        <v>263</v>
      </c>
      <c r="M16" s="389" t="s">
        <v>264</v>
      </c>
      <c r="N16" s="388" t="s">
        <v>265</v>
      </c>
    </row>
    <row r="17" spans="1:14">
      <c r="A17" s="385" t="s">
        <v>261</v>
      </c>
      <c r="B17" s="385"/>
      <c r="C17" s="386"/>
      <c r="D17" s="385"/>
      <c r="E17" s="386"/>
      <c r="F17" s="385"/>
      <c r="G17" s="385" t="s">
        <v>261</v>
      </c>
      <c r="H17" s="385"/>
      <c r="I17" s="385"/>
      <c r="J17" s="385"/>
      <c r="K17" s="475"/>
      <c r="L17" s="388" t="s">
        <v>266</v>
      </c>
      <c r="M17" s="389" t="s">
        <v>264</v>
      </c>
      <c r="N17" s="388" t="s">
        <v>267</v>
      </c>
    </row>
    <row r="18" spans="1:14">
      <c r="A18" s="385" t="s">
        <v>261</v>
      </c>
      <c r="B18" s="385"/>
      <c r="C18" s="386"/>
      <c r="D18" s="385"/>
      <c r="E18" s="386"/>
      <c r="F18" s="385"/>
      <c r="G18" s="385" t="s">
        <v>261</v>
      </c>
      <c r="H18" s="385"/>
      <c r="I18" s="385"/>
      <c r="J18" s="385"/>
      <c r="K18" s="475"/>
      <c r="L18" s="388" t="s">
        <v>268</v>
      </c>
      <c r="M18" s="389" t="s">
        <v>264</v>
      </c>
      <c r="N18" s="388" t="s">
        <v>267</v>
      </c>
    </row>
    <row r="19" spans="1:14">
      <c r="A19" s="385" t="s">
        <v>261</v>
      </c>
      <c r="B19" s="385"/>
      <c r="C19" s="386"/>
      <c r="D19" s="385"/>
      <c r="E19" s="386"/>
      <c r="F19" s="385"/>
      <c r="G19" s="385" t="s">
        <v>261</v>
      </c>
      <c r="H19" s="385"/>
      <c r="I19" s="385"/>
      <c r="J19" s="385"/>
      <c r="K19" s="475"/>
      <c r="L19" s="388" t="s">
        <v>269</v>
      </c>
      <c r="M19" s="389" t="s">
        <v>264</v>
      </c>
      <c r="N19" s="388" t="s">
        <v>267</v>
      </c>
    </row>
    <row r="20" spans="1:14">
      <c r="A20" s="385" t="s">
        <v>270</v>
      </c>
      <c r="B20" s="385" t="s">
        <v>270</v>
      </c>
      <c r="C20" s="386"/>
      <c r="D20" s="385"/>
      <c r="E20" s="386"/>
      <c r="F20" s="385"/>
      <c r="G20" s="385" t="s">
        <v>270</v>
      </c>
      <c r="H20" s="385"/>
      <c r="I20" s="386"/>
      <c r="J20" s="386"/>
      <c r="K20" s="475"/>
      <c r="L20" s="388" t="s">
        <v>271</v>
      </c>
      <c r="M20" s="389" t="s">
        <v>264</v>
      </c>
      <c r="N20" s="388" t="s">
        <v>272</v>
      </c>
    </row>
    <row r="21" spans="1:14">
      <c r="A21" s="385" t="s">
        <v>228</v>
      </c>
      <c r="B21" s="385"/>
      <c r="C21" s="385"/>
      <c r="D21" s="385"/>
      <c r="E21" s="385" t="s">
        <v>228</v>
      </c>
      <c r="F21" s="385" t="s">
        <v>228</v>
      </c>
      <c r="G21" s="386"/>
      <c r="H21" s="386"/>
      <c r="I21" s="385" t="s">
        <v>228</v>
      </c>
      <c r="J21" s="385" t="s">
        <v>228</v>
      </c>
      <c r="K21" s="475"/>
      <c r="L21" s="388" t="s">
        <v>273</v>
      </c>
      <c r="M21" s="389" t="s">
        <v>264</v>
      </c>
      <c r="N21" s="388" t="s">
        <v>232</v>
      </c>
    </row>
    <row r="22" spans="1:14">
      <c r="A22" s="385" t="s">
        <v>228</v>
      </c>
      <c r="B22" s="385"/>
      <c r="C22" s="385"/>
      <c r="D22" s="385"/>
      <c r="E22" s="385" t="s">
        <v>228</v>
      </c>
      <c r="F22" s="385" t="s">
        <v>228</v>
      </c>
      <c r="G22" s="386"/>
      <c r="H22" s="386"/>
      <c r="I22" s="385" t="s">
        <v>228</v>
      </c>
      <c r="J22" s="385" t="s">
        <v>228</v>
      </c>
      <c r="K22" s="475"/>
      <c r="L22" s="388" t="s">
        <v>274</v>
      </c>
      <c r="M22" s="389" t="s">
        <v>264</v>
      </c>
      <c r="N22" s="388" t="s">
        <v>232</v>
      </c>
    </row>
    <row r="23" spans="1:14">
      <c r="A23" s="385" t="s">
        <v>228</v>
      </c>
      <c r="B23" s="385"/>
      <c r="C23" s="385"/>
      <c r="D23" s="385"/>
      <c r="E23" s="385" t="s">
        <v>228</v>
      </c>
      <c r="F23" s="385" t="s">
        <v>228</v>
      </c>
      <c r="G23" s="386"/>
      <c r="H23" s="386"/>
      <c r="I23" s="385" t="s">
        <v>228</v>
      </c>
      <c r="J23" s="385" t="s">
        <v>228</v>
      </c>
      <c r="K23" s="475"/>
      <c r="L23" s="388" t="s">
        <v>275</v>
      </c>
      <c r="M23" s="389" t="s">
        <v>264</v>
      </c>
      <c r="N23" s="388" t="s">
        <v>232</v>
      </c>
    </row>
    <row r="24" spans="1:14">
      <c r="A24" s="385" t="s">
        <v>228</v>
      </c>
      <c r="B24" s="385"/>
      <c r="C24" s="385"/>
      <c r="D24" s="385"/>
      <c r="E24" s="385" t="s">
        <v>228</v>
      </c>
      <c r="F24" s="385" t="s">
        <v>228</v>
      </c>
      <c r="G24" s="386"/>
      <c r="H24" s="386"/>
      <c r="I24" s="385" t="s">
        <v>228</v>
      </c>
      <c r="J24" s="385" t="s">
        <v>228</v>
      </c>
      <c r="K24" s="475"/>
      <c r="L24" s="388" t="s">
        <v>276</v>
      </c>
      <c r="M24" s="389" t="s">
        <v>264</v>
      </c>
      <c r="N24" s="388" t="s">
        <v>232</v>
      </c>
    </row>
    <row r="25" spans="1:14">
      <c r="A25" s="385" t="s">
        <v>228</v>
      </c>
      <c r="B25" s="385"/>
      <c r="C25" s="385"/>
      <c r="D25" s="385"/>
      <c r="E25" s="385" t="s">
        <v>228</v>
      </c>
      <c r="F25" s="385" t="s">
        <v>228</v>
      </c>
      <c r="G25" s="386"/>
      <c r="H25" s="386"/>
      <c r="I25" s="385" t="s">
        <v>228</v>
      </c>
      <c r="J25" s="385" t="s">
        <v>228</v>
      </c>
      <c r="K25" s="475"/>
      <c r="L25" s="388" t="s">
        <v>277</v>
      </c>
      <c r="M25" s="389" t="s">
        <v>264</v>
      </c>
      <c r="N25" s="388"/>
    </row>
    <row r="26" spans="1:14">
      <c r="A26" s="385" t="s">
        <v>228</v>
      </c>
      <c r="B26" s="385"/>
      <c r="C26" s="385"/>
      <c r="D26" s="385"/>
      <c r="E26" s="385" t="s">
        <v>228</v>
      </c>
      <c r="F26" s="385" t="s">
        <v>228</v>
      </c>
      <c r="G26" s="386"/>
      <c r="H26" s="386"/>
      <c r="I26" s="385" t="s">
        <v>228</v>
      </c>
      <c r="J26" s="385" t="s">
        <v>228</v>
      </c>
      <c r="K26" s="475"/>
      <c r="L26" s="388" t="s">
        <v>278</v>
      </c>
      <c r="M26" s="389" t="s">
        <v>279</v>
      </c>
      <c r="N26" s="388" t="s">
        <v>241</v>
      </c>
    </row>
    <row r="27" spans="1:14">
      <c r="A27" s="385" t="s">
        <v>228</v>
      </c>
      <c r="B27" s="385"/>
      <c r="C27" s="385"/>
      <c r="D27" s="385"/>
      <c r="E27" s="385" t="s">
        <v>228</v>
      </c>
      <c r="F27" s="385" t="s">
        <v>228</v>
      </c>
      <c r="G27" s="385"/>
      <c r="H27" s="385"/>
      <c r="I27" s="385" t="s">
        <v>228</v>
      </c>
      <c r="J27" s="385" t="s">
        <v>228</v>
      </c>
      <c r="K27" s="475"/>
      <c r="L27" s="388" t="s">
        <v>280</v>
      </c>
      <c r="M27" s="389" t="s">
        <v>264</v>
      </c>
      <c r="N27" s="326" t="s">
        <v>281</v>
      </c>
    </row>
    <row r="28" spans="1:14" s="357" customFormat="1">
      <c r="A28" s="385" t="s">
        <v>270</v>
      </c>
      <c r="B28" s="385" t="s">
        <v>270</v>
      </c>
      <c r="C28" s="386"/>
      <c r="D28" s="385"/>
      <c r="E28" s="386"/>
      <c r="F28" s="386"/>
      <c r="G28" s="385"/>
      <c r="H28" s="385"/>
      <c r="I28" s="386"/>
      <c r="J28" s="386"/>
      <c r="K28" s="476"/>
      <c r="L28" s="388" t="s">
        <v>282</v>
      </c>
      <c r="M28" s="389" t="s">
        <v>264</v>
      </c>
      <c r="N28" s="388" t="s">
        <v>283</v>
      </c>
    </row>
    <row r="29" spans="1:14">
      <c r="A29" s="385" t="s">
        <v>228</v>
      </c>
      <c r="B29" s="385"/>
      <c r="C29" s="385"/>
      <c r="D29" s="385"/>
      <c r="E29" s="385" t="s">
        <v>228</v>
      </c>
      <c r="F29" s="385" t="s">
        <v>228</v>
      </c>
      <c r="G29" s="386"/>
      <c r="H29" s="386"/>
      <c r="I29" s="385" t="s">
        <v>228</v>
      </c>
      <c r="J29" s="385" t="s">
        <v>228</v>
      </c>
      <c r="K29" s="391" t="s">
        <v>284</v>
      </c>
      <c r="L29" s="388" t="s">
        <v>285</v>
      </c>
      <c r="M29" s="389" t="s">
        <v>255</v>
      </c>
      <c r="N29" s="388" t="s">
        <v>241</v>
      </c>
    </row>
    <row r="30" spans="1:14">
      <c r="A30" s="385" t="s">
        <v>233</v>
      </c>
      <c r="B30" s="385" t="s">
        <v>233</v>
      </c>
      <c r="C30" s="386"/>
      <c r="D30" s="386"/>
      <c r="E30" s="385"/>
      <c r="F30" s="385"/>
      <c r="G30" s="385" t="s">
        <v>286</v>
      </c>
      <c r="H30" s="385"/>
      <c r="I30" s="386"/>
      <c r="J30" s="386"/>
      <c r="K30" s="474" t="s">
        <v>287</v>
      </c>
      <c r="L30" s="388" t="s">
        <v>288</v>
      </c>
      <c r="M30" s="389" t="s">
        <v>231</v>
      </c>
      <c r="N30" s="388" t="s">
        <v>289</v>
      </c>
    </row>
    <row r="31" spans="1:14">
      <c r="A31" s="385" t="s">
        <v>233</v>
      </c>
      <c r="B31" s="385" t="s">
        <v>233</v>
      </c>
      <c r="C31" s="386"/>
      <c r="D31" s="386"/>
      <c r="E31" s="385"/>
      <c r="F31" s="385"/>
      <c r="G31" s="385" t="s">
        <v>286</v>
      </c>
      <c r="H31" s="385"/>
      <c r="I31" s="386"/>
      <c r="J31" s="386"/>
      <c r="K31" s="476"/>
      <c r="L31" s="388" t="s">
        <v>290</v>
      </c>
      <c r="M31" s="389" t="s">
        <v>231</v>
      </c>
      <c r="N31" s="388" t="s">
        <v>289</v>
      </c>
    </row>
    <row r="32" spans="1:14">
      <c r="A32" s="385" t="s">
        <v>228</v>
      </c>
      <c r="B32" s="385"/>
      <c r="C32" s="385"/>
      <c r="D32" s="385"/>
      <c r="E32" s="385" t="s">
        <v>228</v>
      </c>
      <c r="F32" s="385" t="s">
        <v>228</v>
      </c>
      <c r="G32" s="386"/>
      <c r="H32" s="386"/>
      <c r="I32" s="385" t="s">
        <v>228</v>
      </c>
      <c r="J32" s="385" t="s">
        <v>228</v>
      </c>
      <c r="K32" s="474" t="s">
        <v>291</v>
      </c>
      <c r="L32" s="388" t="s">
        <v>292</v>
      </c>
      <c r="M32" s="389" t="s">
        <v>231</v>
      </c>
      <c r="N32" s="388" t="s">
        <v>232</v>
      </c>
    </row>
    <row r="33" spans="1:14">
      <c r="A33" s="385"/>
      <c r="B33" s="385"/>
      <c r="C33" s="385"/>
      <c r="D33" s="385"/>
      <c r="E33" s="385"/>
      <c r="F33" s="385"/>
      <c r="G33" s="386"/>
      <c r="H33" s="386"/>
      <c r="I33" s="385"/>
      <c r="J33" s="385"/>
      <c r="K33" s="475"/>
      <c r="L33" s="388" t="s">
        <v>293</v>
      </c>
      <c r="M33" s="389" t="s">
        <v>231</v>
      </c>
      <c r="N33" s="388" t="s">
        <v>294</v>
      </c>
    </row>
    <row r="34" spans="1:14">
      <c r="A34" s="385"/>
      <c r="B34" s="386"/>
      <c r="C34" s="386"/>
      <c r="D34" s="386"/>
      <c r="E34" s="386"/>
      <c r="F34" s="386"/>
      <c r="G34" s="385"/>
      <c r="H34" s="385"/>
      <c r="I34" s="386"/>
      <c r="J34" s="386"/>
      <c r="K34" s="476"/>
      <c r="L34" s="388" t="s">
        <v>295</v>
      </c>
      <c r="M34" s="389" t="s">
        <v>231</v>
      </c>
      <c r="N34" s="388" t="s">
        <v>294</v>
      </c>
    </row>
    <row r="35" spans="1:14">
      <c r="A35" s="385" t="s">
        <v>228</v>
      </c>
      <c r="B35" s="386"/>
      <c r="C35" s="385"/>
      <c r="D35" s="385"/>
      <c r="E35" s="385" t="s">
        <v>228</v>
      </c>
      <c r="F35" s="385" t="s">
        <v>228</v>
      </c>
      <c r="G35" s="386"/>
      <c r="H35" s="386"/>
      <c r="I35" s="385" t="s">
        <v>228</v>
      </c>
      <c r="J35" s="385" t="s">
        <v>228</v>
      </c>
      <c r="K35" s="387" t="s">
        <v>296</v>
      </c>
      <c r="L35" s="388" t="s">
        <v>297</v>
      </c>
      <c r="M35" s="389" t="s">
        <v>231</v>
      </c>
      <c r="N35" s="388" t="s">
        <v>232</v>
      </c>
    </row>
    <row r="36" spans="1:14">
      <c r="A36" s="385" t="s">
        <v>233</v>
      </c>
      <c r="B36" s="385" t="s">
        <v>233</v>
      </c>
      <c r="C36" s="386"/>
      <c r="D36" s="385"/>
      <c r="E36" s="385"/>
      <c r="F36" s="385"/>
      <c r="G36" s="385"/>
      <c r="H36" s="385"/>
      <c r="I36" s="386"/>
      <c r="J36" s="386"/>
      <c r="K36" s="474" t="s">
        <v>298</v>
      </c>
      <c r="L36" s="388" t="s">
        <v>299</v>
      </c>
      <c r="M36" s="389" t="s">
        <v>264</v>
      </c>
      <c r="N36" s="388" t="s">
        <v>300</v>
      </c>
    </row>
    <row r="37" spans="1:14">
      <c r="A37" s="385" t="s">
        <v>233</v>
      </c>
      <c r="B37" s="385" t="s">
        <v>233</v>
      </c>
      <c r="C37" s="386"/>
      <c r="D37" s="386"/>
      <c r="E37" s="385"/>
      <c r="F37" s="385"/>
      <c r="G37" s="385" t="s">
        <v>301</v>
      </c>
      <c r="H37" s="385"/>
      <c r="I37" s="386"/>
      <c r="J37" s="386"/>
      <c r="K37" s="475"/>
      <c r="L37" s="388" t="s">
        <v>302</v>
      </c>
      <c r="M37" s="389" t="s">
        <v>264</v>
      </c>
      <c r="N37" s="388" t="s">
        <v>303</v>
      </c>
    </row>
    <row r="38" spans="1:14">
      <c r="A38" s="385" t="s">
        <v>233</v>
      </c>
      <c r="B38" s="385" t="s">
        <v>233</v>
      </c>
      <c r="C38" s="386"/>
      <c r="D38" s="386"/>
      <c r="E38" s="385"/>
      <c r="F38" s="385"/>
      <c r="G38" s="385" t="s">
        <v>301</v>
      </c>
      <c r="H38" s="385"/>
      <c r="I38" s="386"/>
      <c r="J38" s="386"/>
      <c r="K38" s="475"/>
      <c r="L38" s="388" t="s">
        <v>304</v>
      </c>
      <c r="M38" s="389" t="s">
        <v>264</v>
      </c>
      <c r="N38" s="388" t="s">
        <v>303</v>
      </c>
    </row>
    <row r="39" spans="1:14" s="357" customFormat="1">
      <c r="A39" s="385"/>
      <c r="B39" s="386"/>
      <c r="C39" s="386"/>
      <c r="D39" s="386"/>
      <c r="E39" s="386"/>
      <c r="F39" s="386"/>
      <c r="G39" s="385"/>
      <c r="H39" s="385" t="s">
        <v>305</v>
      </c>
      <c r="I39" s="386"/>
      <c r="J39" s="386"/>
      <c r="K39" s="475"/>
      <c r="L39" s="388" t="s">
        <v>306</v>
      </c>
      <c r="M39" s="389" t="s">
        <v>264</v>
      </c>
      <c r="N39" s="388" t="s">
        <v>294</v>
      </c>
    </row>
    <row r="40" spans="1:14">
      <c r="A40" s="385" t="s">
        <v>233</v>
      </c>
      <c r="B40" s="385" t="s">
        <v>233</v>
      </c>
      <c r="C40" s="386"/>
      <c r="D40" s="385"/>
      <c r="E40" s="385"/>
      <c r="F40" s="385"/>
      <c r="G40" s="385" t="s">
        <v>301</v>
      </c>
      <c r="H40" s="385"/>
      <c r="I40" s="386"/>
      <c r="J40" s="386"/>
      <c r="K40" s="475"/>
      <c r="L40" s="388" t="s">
        <v>307</v>
      </c>
      <c r="M40" s="389" t="s">
        <v>264</v>
      </c>
      <c r="N40" s="388" t="s">
        <v>303</v>
      </c>
    </row>
    <row r="41" spans="1:14">
      <c r="A41" s="385" t="s">
        <v>233</v>
      </c>
      <c r="B41" s="385" t="s">
        <v>233</v>
      </c>
      <c r="C41" s="386"/>
      <c r="D41" s="386"/>
      <c r="E41" s="385"/>
      <c r="F41" s="385"/>
      <c r="G41" s="385" t="s">
        <v>233</v>
      </c>
      <c r="H41" s="385"/>
      <c r="I41" s="386"/>
      <c r="J41" s="386"/>
      <c r="K41" s="475"/>
      <c r="L41" s="388" t="s">
        <v>308</v>
      </c>
      <c r="M41" s="389" t="s">
        <v>264</v>
      </c>
      <c r="N41" s="388" t="s">
        <v>309</v>
      </c>
    </row>
    <row r="42" spans="1:14">
      <c r="A42" s="385"/>
      <c r="B42" s="385" t="s">
        <v>286</v>
      </c>
      <c r="C42" s="386"/>
      <c r="D42" s="385"/>
      <c r="E42" s="385"/>
      <c r="F42" s="385"/>
      <c r="G42" s="385" t="s">
        <v>286</v>
      </c>
      <c r="H42" s="385"/>
      <c r="I42" s="386"/>
      <c r="J42" s="386"/>
      <c r="K42" s="475"/>
      <c r="L42" s="388" t="s">
        <v>310</v>
      </c>
      <c r="M42" s="389" t="s">
        <v>264</v>
      </c>
      <c r="N42" s="388" t="s">
        <v>311</v>
      </c>
    </row>
    <row r="43" spans="1:14">
      <c r="A43" s="385"/>
      <c r="B43" s="386"/>
      <c r="C43" s="386"/>
      <c r="D43" s="386"/>
      <c r="E43" s="386"/>
      <c r="F43" s="386"/>
      <c r="G43" s="385"/>
      <c r="H43" s="385"/>
      <c r="I43" s="386"/>
      <c r="J43" s="386"/>
      <c r="K43" s="475"/>
      <c r="L43" s="388" t="s">
        <v>312</v>
      </c>
      <c r="M43" s="389" t="s">
        <v>264</v>
      </c>
      <c r="N43" s="388" t="s">
        <v>313</v>
      </c>
    </row>
    <row r="44" spans="1:14">
      <c r="A44" s="385" t="s">
        <v>233</v>
      </c>
      <c r="B44" s="385" t="s">
        <v>233</v>
      </c>
      <c r="C44" s="386"/>
      <c r="D44" s="385"/>
      <c r="E44" s="386"/>
      <c r="F44" s="386"/>
      <c r="G44" s="385"/>
      <c r="H44" s="385"/>
      <c r="I44" s="386"/>
      <c r="J44" s="386"/>
      <c r="K44" s="475"/>
      <c r="L44" s="388" t="s">
        <v>314</v>
      </c>
      <c r="M44" s="389" t="s">
        <v>264</v>
      </c>
      <c r="N44" s="388" t="s">
        <v>300</v>
      </c>
    </row>
    <row r="45" spans="1:14">
      <c r="A45" s="385"/>
      <c r="B45" s="385"/>
      <c r="C45" s="386"/>
      <c r="D45" s="385"/>
      <c r="E45" s="386"/>
      <c r="F45" s="386"/>
      <c r="G45" s="385"/>
      <c r="H45" s="385"/>
      <c r="I45" s="386"/>
      <c r="J45" s="386"/>
      <c r="K45" s="474" t="s">
        <v>315</v>
      </c>
      <c r="L45" s="388" t="s">
        <v>316</v>
      </c>
      <c r="M45" s="389" t="s">
        <v>264</v>
      </c>
      <c r="N45" s="388" t="s">
        <v>317</v>
      </c>
    </row>
    <row r="46" spans="1:14">
      <c r="A46" s="385"/>
      <c r="B46" s="385"/>
      <c r="C46" s="386"/>
      <c r="D46" s="385"/>
      <c r="E46" s="386"/>
      <c r="F46" s="386"/>
      <c r="G46" s="385"/>
      <c r="H46" s="385"/>
      <c r="I46" s="386"/>
      <c r="J46" s="386"/>
      <c r="K46" s="476"/>
      <c r="L46" s="388" t="s">
        <v>318</v>
      </c>
      <c r="M46" s="389" t="s">
        <v>264</v>
      </c>
      <c r="N46" s="388" t="s">
        <v>317</v>
      </c>
    </row>
    <row r="47" spans="1:14">
      <c r="A47" s="385" t="s">
        <v>228</v>
      </c>
      <c r="B47" s="386"/>
      <c r="C47" s="392"/>
      <c r="D47" s="385"/>
      <c r="E47" s="385" t="s">
        <v>228</v>
      </c>
      <c r="F47" s="385" t="s">
        <v>228</v>
      </c>
      <c r="G47" s="386"/>
      <c r="H47" s="386"/>
      <c r="I47" s="385" t="s">
        <v>228</v>
      </c>
      <c r="J47" s="385" t="s">
        <v>228</v>
      </c>
      <c r="K47" s="393" t="s">
        <v>319</v>
      </c>
      <c r="L47" s="388" t="s">
        <v>320</v>
      </c>
      <c r="M47" s="389" t="s">
        <v>231</v>
      </c>
      <c r="N47" s="388" t="s">
        <v>232</v>
      </c>
    </row>
    <row r="48" spans="1:14">
      <c r="A48" s="385" t="s">
        <v>228</v>
      </c>
      <c r="B48" s="386"/>
      <c r="C48" s="385"/>
      <c r="D48" s="385"/>
      <c r="E48" s="385" t="s">
        <v>228</v>
      </c>
      <c r="F48" s="385" t="s">
        <v>228</v>
      </c>
      <c r="G48" s="386"/>
      <c r="H48" s="386"/>
      <c r="I48" s="385" t="s">
        <v>228</v>
      </c>
      <c r="J48" s="385" t="s">
        <v>228</v>
      </c>
      <c r="K48" s="474" t="s">
        <v>321</v>
      </c>
      <c r="L48" s="388" t="s">
        <v>322</v>
      </c>
      <c r="M48" s="389" t="s">
        <v>264</v>
      </c>
      <c r="N48" s="388" t="s">
        <v>232</v>
      </c>
    </row>
    <row r="49" spans="1:14">
      <c r="A49" s="385" t="s">
        <v>228</v>
      </c>
      <c r="B49" s="386"/>
      <c r="C49" s="385"/>
      <c r="D49" s="385"/>
      <c r="E49" s="385" t="s">
        <v>228</v>
      </c>
      <c r="F49" s="385" t="s">
        <v>228</v>
      </c>
      <c r="G49" s="386"/>
      <c r="H49" s="386"/>
      <c r="I49" s="385" t="s">
        <v>228</v>
      </c>
      <c r="J49" s="385" t="s">
        <v>228</v>
      </c>
      <c r="K49" s="475"/>
      <c r="L49" s="388" t="s">
        <v>323</v>
      </c>
      <c r="M49" s="389" t="s">
        <v>264</v>
      </c>
      <c r="N49" s="388" t="s">
        <v>232</v>
      </c>
    </row>
    <row r="50" spans="1:14">
      <c r="A50" s="385" t="s">
        <v>228</v>
      </c>
      <c r="B50" s="386"/>
      <c r="C50" s="385"/>
      <c r="D50" s="385"/>
      <c r="E50" s="385" t="s">
        <v>228</v>
      </c>
      <c r="F50" s="385" t="s">
        <v>228</v>
      </c>
      <c r="G50" s="386"/>
      <c r="H50" s="386"/>
      <c r="I50" s="385" t="s">
        <v>228</v>
      </c>
      <c r="J50" s="385" t="s">
        <v>228</v>
      </c>
      <c r="K50" s="475"/>
      <c r="L50" s="388" t="s">
        <v>324</v>
      </c>
      <c r="M50" s="389" t="s">
        <v>264</v>
      </c>
      <c r="N50" s="388" t="s">
        <v>232</v>
      </c>
    </row>
    <row r="51" spans="1:14">
      <c r="A51" s="385" t="s">
        <v>228</v>
      </c>
      <c r="B51" s="386"/>
      <c r="C51" s="385"/>
      <c r="D51" s="385"/>
      <c r="E51" s="385" t="s">
        <v>228</v>
      </c>
      <c r="F51" s="385" t="s">
        <v>228</v>
      </c>
      <c r="G51" s="386"/>
      <c r="H51" s="386"/>
      <c r="I51" s="385" t="s">
        <v>228</v>
      </c>
      <c r="J51" s="385" t="s">
        <v>228</v>
      </c>
      <c r="K51" s="475"/>
      <c r="L51" s="388" t="s">
        <v>325</v>
      </c>
      <c r="M51" s="389" t="s">
        <v>264</v>
      </c>
      <c r="N51" s="388" t="s">
        <v>241</v>
      </c>
    </row>
    <row r="52" spans="1:14">
      <c r="A52" s="385" t="s">
        <v>228</v>
      </c>
      <c r="B52" s="386"/>
      <c r="C52" s="385"/>
      <c r="D52" s="385"/>
      <c r="E52" s="385"/>
      <c r="F52" s="385"/>
      <c r="G52" s="386"/>
      <c r="H52" s="386"/>
      <c r="I52" s="385" t="s">
        <v>228</v>
      </c>
      <c r="J52" s="385" t="s">
        <v>228</v>
      </c>
      <c r="K52" s="475"/>
      <c r="L52" s="388" t="s">
        <v>326</v>
      </c>
      <c r="M52" s="389" t="s">
        <v>264</v>
      </c>
      <c r="N52" s="388" t="s">
        <v>232</v>
      </c>
    </row>
    <row r="53" spans="1:14">
      <c r="A53" s="385" t="s">
        <v>228</v>
      </c>
      <c r="B53" s="386"/>
      <c r="C53" s="385"/>
      <c r="D53" s="385"/>
      <c r="E53" s="385" t="s">
        <v>228</v>
      </c>
      <c r="F53" s="385" t="s">
        <v>228</v>
      </c>
      <c r="G53" s="385"/>
      <c r="H53" s="385"/>
      <c r="I53" s="385" t="s">
        <v>228</v>
      </c>
      <c r="J53" s="385" t="s">
        <v>228</v>
      </c>
      <c r="K53" s="475"/>
      <c r="L53" s="388" t="s">
        <v>327</v>
      </c>
      <c r="M53" s="389" t="s">
        <v>264</v>
      </c>
      <c r="N53" s="388" t="s">
        <v>241</v>
      </c>
    </row>
    <row r="54" spans="1:14">
      <c r="A54" s="385"/>
      <c r="B54" s="386"/>
      <c r="C54" s="385" t="s">
        <v>328</v>
      </c>
      <c r="D54" s="385"/>
      <c r="E54" s="385" t="s">
        <v>328</v>
      </c>
      <c r="F54" s="385"/>
      <c r="G54" s="386"/>
      <c r="H54" s="386"/>
      <c r="I54" s="385"/>
      <c r="J54" s="385"/>
      <c r="K54" s="394" t="s">
        <v>329</v>
      </c>
      <c r="L54" s="388" t="s">
        <v>330</v>
      </c>
      <c r="M54" s="389" t="s">
        <v>231</v>
      </c>
      <c r="N54" s="388" t="s">
        <v>331</v>
      </c>
    </row>
    <row r="55" spans="1:14">
      <c r="A55" s="385" t="s">
        <v>228</v>
      </c>
      <c r="B55" s="386"/>
      <c r="C55" s="385"/>
      <c r="D55" s="385"/>
      <c r="E55" s="385" t="s">
        <v>228</v>
      </c>
      <c r="F55" s="385" t="s">
        <v>228</v>
      </c>
      <c r="G55" s="386"/>
      <c r="H55" s="386"/>
      <c r="I55" s="385" t="s">
        <v>228</v>
      </c>
      <c r="J55" s="385" t="s">
        <v>228</v>
      </c>
      <c r="K55" s="394" t="s">
        <v>332</v>
      </c>
      <c r="L55" s="388" t="s">
        <v>333</v>
      </c>
      <c r="M55" s="389" t="s">
        <v>231</v>
      </c>
      <c r="N55" s="388" t="s">
        <v>232</v>
      </c>
    </row>
    <row r="56" spans="1:14">
      <c r="A56" s="385"/>
      <c r="B56" s="386"/>
      <c r="C56" s="385" t="s">
        <v>334</v>
      </c>
      <c r="D56" s="385"/>
      <c r="E56" s="386"/>
      <c r="F56" s="386"/>
      <c r="G56" s="386"/>
      <c r="H56" s="386"/>
      <c r="I56" s="385"/>
      <c r="J56" s="385"/>
      <c r="K56" s="394" t="s">
        <v>335</v>
      </c>
      <c r="L56" s="388" t="s">
        <v>336</v>
      </c>
      <c r="M56" s="389" t="s">
        <v>255</v>
      </c>
      <c r="N56" s="388" t="s">
        <v>337</v>
      </c>
    </row>
    <row r="57" spans="1:14" s="358" customFormat="1">
      <c r="A57" s="395"/>
      <c r="B57" s="396"/>
      <c r="C57" s="385" t="s">
        <v>338</v>
      </c>
      <c r="D57" s="395"/>
      <c r="E57" s="396"/>
      <c r="F57" s="396"/>
      <c r="G57" s="396"/>
      <c r="H57" s="396"/>
      <c r="I57" s="395"/>
      <c r="J57" s="395"/>
      <c r="K57" s="394" t="s">
        <v>339</v>
      </c>
      <c r="L57" s="388" t="s">
        <v>340</v>
      </c>
      <c r="M57" s="389" t="s">
        <v>264</v>
      </c>
      <c r="N57" s="388" t="s">
        <v>337</v>
      </c>
    </row>
    <row r="58" spans="1:14">
      <c r="A58" s="397"/>
      <c r="B58" s="397"/>
      <c r="C58" s="397"/>
      <c r="D58" s="397"/>
      <c r="E58" s="397"/>
      <c r="F58" s="397"/>
      <c r="G58" s="397"/>
      <c r="H58" s="397"/>
      <c r="I58" s="397"/>
      <c r="J58" s="398"/>
      <c r="K58" s="397"/>
      <c r="L58" s="397"/>
      <c r="M58" s="397"/>
      <c r="N58" s="397"/>
    </row>
  </sheetData>
  <mergeCells count="9">
    <mergeCell ref="K36:K44"/>
    <mergeCell ref="K45:K46"/>
    <mergeCell ref="K48:K53"/>
    <mergeCell ref="K3:K6"/>
    <mergeCell ref="K7:K10"/>
    <mergeCell ref="K12:K14"/>
    <mergeCell ref="K16:K28"/>
    <mergeCell ref="K30:K31"/>
    <mergeCell ref="K32:K3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workbookViewId="0">
      <selection activeCell="C28" sqref="C28"/>
    </sheetView>
  </sheetViews>
  <sheetFormatPr defaultColWidth="10.28515625" defaultRowHeight="14.25"/>
  <cols>
    <col min="1" max="1" width="7.28515625" style="240" customWidth="1"/>
    <col min="2" max="2" width="13" style="240" customWidth="1"/>
    <col min="3" max="3" width="146.28515625" style="240" bestFit="1" customWidth="1"/>
    <col min="4" max="16384" width="10.28515625" style="240"/>
  </cols>
  <sheetData>
    <row r="1" spans="1:3" ht="30.75" thickBot="1">
      <c r="A1" s="359" t="s">
        <v>341</v>
      </c>
      <c r="B1" s="359" t="s">
        <v>342</v>
      </c>
      <c r="C1" s="360" t="s">
        <v>343</v>
      </c>
    </row>
    <row r="2" spans="1:3" ht="15.75" thickTop="1" thickBot="1">
      <c r="A2" s="477" t="s">
        <v>344</v>
      </c>
      <c r="B2" s="361" t="s">
        <v>345</v>
      </c>
      <c r="C2" s="362" t="s">
        <v>346</v>
      </c>
    </row>
    <row r="3" spans="1:3" ht="15" thickBot="1">
      <c r="A3" s="478"/>
      <c r="B3" s="363" t="s">
        <v>347</v>
      </c>
      <c r="C3" s="364" t="s">
        <v>348</v>
      </c>
    </row>
    <row r="4" spans="1:3" ht="15" thickBot="1">
      <c r="A4" s="478"/>
      <c r="B4" s="365" t="s">
        <v>349</v>
      </c>
      <c r="C4" s="366" t="s">
        <v>350</v>
      </c>
    </row>
    <row r="5" spans="1:3" ht="15" thickBot="1">
      <c r="A5" s="478"/>
      <c r="B5" s="363" t="s">
        <v>351</v>
      </c>
      <c r="C5" s="364" t="s">
        <v>352</v>
      </c>
    </row>
    <row r="6" spans="1:3" ht="15" thickBot="1">
      <c r="A6" s="478"/>
      <c r="B6" s="365" t="s">
        <v>353</v>
      </c>
      <c r="C6" s="366" t="s">
        <v>354</v>
      </c>
    </row>
    <row r="7" spans="1:3" ht="15" thickBot="1">
      <c r="A7" s="478"/>
      <c r="B7" s="363" t="s">
        <v>355</v>
      </c>
      <c r="C7" s="364" t="s">
        <v>356</v>
      </c>
    </row>
    <row r="8" spans="1:3" ht="15" thickBot="1">
      <c r="A8" s="478"/>
      <c r="B8" s="365" t="s">
        <v>357</v>
      </c>
      <c r="C8" s="366" t="s">
        <v>358</v>
      </c>
    </row>
    <row r="9" spans="1:3" ht="15" thickBot="1">
      <c r="A9" s="478"/>
      <c r="B9" s="363" t="s">
        <v>359</v>
      </c>
      <c r="C9" s="364" t="s">
        <v>360</v>
      </c>
    </row>
    <row r="10" spans="1:3" ht="15" thickBot="1">
      <c r="A10" s="478"/>
      <c r="B10" s="365" t="s">
        <v>361</v>
      </c>
      <c r="C10" s="366" t="s">
        <v>362</v>
      </c>
    </row>
    <row r="11" spans="1:3" ht="15" thickBot="1">
      <c r="A11" s="479"/>
      <c r="B11" s="363" t="s">
        <v>363</v>
      </c>
      <c r="C11" s="364" t="s">
        <v>364</v>
      </c>
    </row>
    <row r="13" spans="1:3" ht="15" thickBot="1"/>
    <row r="14" spans="1:3" ht="30.75" thickBot="1">
      <c r="A14" s="359" t="s">
        <v>341</v>
      </c>
      <c r="B14" s="359" t="s">
        <v>342</v>
      </c>
      <c r="C14" s="360" t="s">
        <v>343</v>
      </c>
    </row>
    <row r="15" spans="1:3" ht="15.75" thickTop="1" thickBot="1">
      <c r="A15" s="480" t="s">
        <v>365</v>
      </c>
      <c r="B15" s="483" t="s">
        <v>366</v>
      </c>
      <c r="C15" s="362" t="s">
        <v>367</v>
      </c>
    </row>
    <row r="16" spans="1:3" ht="15" thickBot="1">
      <c r="A16" s="481"/>
      <c r="B16" s="484"/>
      <c r="C16" s="364" t="s">
        <v>368</v>
      </c>
    </row>
    <row r="17" spans="1:3" ht="15" thickBot="1">
      <c r="A17" s="481"/>
      <c r="B17" s="365" t="s">
        <v>369</v>
      </c>
      <c r="C17" s="366" t="s">
        <v>370</v>
      </c>
    </row>
    <row r="18" spans="1:3" ht="15" thickBot="1">
      <c r="A18" s="481"/>
      <c r="B18" s="363" t="s">
        <v>371</v>
      </c>
      <c r="C18" s="364" t="s">
        <v>372</v>
      </c>
    </row>
    <row r="19" spans="1:3" ht="15" thickBot="1">
      <c r="A19" s="481"/>
      <c r="B19" s="365" t="s">
        <v>373</v>
      </c>
      <c r="C19" s="366" t="s">
        <v>374</v>
      </c>
    </row>
    <row r="20" spans="1:3" ht="15" thickBot="1">
      <c r="A20" s="481"/>
      <c r="B20" s="363" t="s">
        <v>375</v>
      </c>
      <c r="C20" s="364" t="s">
        <v>376</v>
      </c>
    </row>
    <row r="21" spans="1:3" ht="15" thickBot="1">
      <c r="A21" s="481"/>
      <c r="B21" s="365" t="s">
        <v>377</v>
      </c>
      <c r="C21" s="366" t="s">
        <v>378</v>
      </c>
    </row>
    <row r="22" spans="1:3" ht="29.25" thickBot="1">
      <c r="A22" s="481"/>
      <c r="B22" s="363" t="s">
        <v>379</v>
      </c>
      <c r="C22" s="364" t="s">
        <v>380</v>
      </c>
    </row>
    <row r="23" spans="1:3" ht="15" thickBot="1">
      <c r="A23" s="481"/>
      <c r="B23" s="365" t="s">
        <v>381</v>
      </c>
      <c r="C23" s="366" t="s">
        <v>382</v>
      </c>
    </row>
    <row r="24" spans="1:3" ht="15" thickBot="1">
      <c r="A24" s="481"/>
      <c r="B24" s="363" t="s">
        <v>383</v>
      </c>
      <c r="C24" s="364" t="s">
        <v>384</v>
      </c>
    </row>
    <row r="25" spans="1:3" ht="15" thickBot="1">
      <c r="A25" s="481"/>
      <c r="B25" s="365" t="s">
        <v>385</v>
      </c>
      <c r="C25" s="366" t="s">
        <v>386</v>
      </c>
    </row>
    <row r="26" spans="1:3" ht="15" thickBot="1">
      <c r="A26" s="482"/>
      <c r="B26" s="363" t="s">
        <v>387</v>
      </c>
      <c r="C26" s="364" t="s">
        <v>388</v>
      </c>
    </row>
  </sheetData>
  <mergeCells count="3">
    <mergeCell ref="A2:A11"/>
    <mergeCell ref="A15:A26"/>
    <mergeCell ref="B15:B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MENU</vt:lpstr>
      <vt:lpstr>AEU7-EU &amp; MED DIRECT-TCTT</vt:lpstr>
      <vt:lpstr>AEU6-EU DIRECT</vt:lpstr>
      <vt:lpstr>NORTH EUROPE via SIN</vt:lpstr>
      <vt:lpstr>MED-ADRIATIC SEA-BLACK SEA</vt:lpstr>
      <vt:lpstr>EU via ROT&amp;HAM</vt:lpstr>
      <vt:lpstr>MED non base port</vt:lpstr>
      <vt:lpstr>FEEDER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 Thi Kim Thoa (VN)</dc:creator>
  <cp:lastModifiedBy>Le Diem Ha (VN)</cp:lastModifiedBy>
  <dcterms:created xsi:type="dcterms:W3CDTF">2023-05-12T03:13:57Z</dcterms:created>
  <dcterms:modified xsi:type="dcterms:W3CDTF">2024-01-23T03:44:06Z</dcterms:modified>
</cp:coreProperties>
</file>